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0" activeTab="0"/>
  </bookViews>
  <sheets>
    <sheet name="Budget" sheetId="1" r:id="rId1"/>
    <sheet name="CGA Budget Builder" sheetId="2" r:id="rId2"/>
  </sheets>
  <definedNames>
    <definedName name="_xlnm.Print_Area" localSheetId="0">'Budget'!$A$1:$AC$86</definedName>
  </definedNames>
  <calcPr fullCalcOnLoad="1"/>
</workbook>
</file>

<file path=xl/sharedStrings.xml><?xml version="1.0" encoding="utf-8"?>
<sst xmlns="http://schemas.openxmlformats.org/spreadsheetml/2006/main" count="187" uniqueCount="120">
  <si>
    <t>Total</t>
  </si>
  <si>
    <t>Salary rate</t>
  </si>
  <si>
    <t>Title</t>
  </si>
  <si>
    <t>Travel</t>
  </si>
  <si>
    <t>Personnel</t>
  </si>
  <si>
    <t>Operating Costs</t>
  </si>
  <si>
    <t>Total YR 3</t>
  </si>
  <si>
    <t>Sal %</t>
  </si>
  <si>
    <t>Fringe</t>
  </si>
  <si>
    <t>Total YR 1</t>
  </si>
  <si>
    <t>Salary</t>
  </si>
  <si>
    <t>Fng %</t>
  </si>
  <si>
    <t xml:space="preserve">Subtotal Direct Costs </t>
  </si>
  <si>
    <t>Less:  Equipment</t>
  </si>
  <si>
    <t>Less:  Grad Asst Tuition &amp; Fees</t>
  </si>
  <si>
    <t>Total Project Costs</t>
  </si>
  <si>
    <t>Total YR 2</t>
  </si>
  <si>
    <t xml:space="preserve">Equipment </t>
  </si>
  <si>
    <t>AY</t>
  </si>
  <si>
    <t>SU</t>
  </si>
  <si>
    <t>AN</t>
  </si>
  <si>
    <t>IDC</t>
  </si>
  <si>
    <t>A</t>
  </si>
  <si>
    <t>B</t>
  </si>
  <si>
    <t>D</t>
  </si>
  <si>
    <t>Domestic</t>
  </si>
  <si>
    <t>Foreign</t>
  </si>
  <si>
    <t>E</t>
  </si>
  <si>
    <t>F</t>
  </si>
  <si>
    <t>Participant Support Costs</t>
  </si>
  <si>
    <t>F1  Stipend</t>
  </si>
  <si>
    <t>F2  Travel</t>
  </si>
  <si>
    <t>F3  Subsistence</t>
  </si>
  <si>
    <t>F4  Other</t>
  </si>
  <si>
    <t xml:space="preserve">     Tuition/Health/Fees</t>
  </si>
  <si>
    <t>D - TOTAL EQUIP</t>
  </si>
  <si>
    <t>E - TOTAL TRAVEL</t>
  </si>
  <si>
    <t>Prsn Mths</t>
  </si>
  <si>
    <t>G</t>
  </si>
  <si>
    <t>PI</t>
  </si>
  <si>
    <t>Graduate Students</t>
  </si>
  <si>
    <t># mo</t>
  </si>
  <si>
    <t># Stud</t>
  </si>
  <si>
    <t>Level</t>
  </si>
  <si>
    <t>Monthly Stipend</t>
  </si>
  <si>
    <t>Hlth/yr</t>
  </si>
  <si>
    <t>Hrly rate</t>
  </si>
  <si>
    <t># hrs wkd</t>
  </si>
  <si>
    <t>Summer</t>
  </si>
  <si>
    <t>F1  Scholarships</t>
  </si>
  <si>
    <t>Other Direct Costs</t>
  </si>
  <si>
    <t>G1  Materials &amp; Supplies</t>
  </si>
  <si>
    <t>G2  Publication/Documentation/Dissemination</t>
  </si>
  <si>
    <t>G3  Consultant Services</t>
  </si>
  <si>
    <t>G4  Computer Services</t>
  </si>
  <si>
    <t>G5  Subaward</t>
  </si>
  <si>
    <t>G6  Other</t>
  </si>
  <si>
    <t>Tuition &amp; Fees</t>
  </si>
  <si>
    <t>G - Total Other Direct Costs</t>
  </si>
  <si>
    <t>F - Total Participant Support Costs</t>
  </si>
  <si>
    <t>H</t>
  </si>
  <si>
    <t>I</t>
  </si>
  <si>
    <t>J</t>
  </si>
  <si>
    <t>Less:  Participant Support Costs</t>
  </si>
  <si>
    <t xml:space="preserve">Solicitation:    </t>
  </si>
  <si>
    <t xml:space="preserve">Project Title:    </t>
  </si>
  <si>
    <t xml:space="preserve">PI:    </t>
  </si>
  <si>
    <t xml:space="preserve">Project Dates:    </t>
  </si>
  <si>
    <t xml:space="preserve">Proposal Due Date:    </t>
  </si>
  <si>
    <t>TOTAL SALARY &amp; FRINGE</t>
  </si>
  <si>
    <t># GAs</t>
  </si>
  <si>
    <t>Total YR 4</t>
  </si>
  <si>
    <t>Total YR 5</t>
  </si>
  <si>
    <t>Less:  Subcontract over 25,000</t>
  </si>
  <si>
    <t>Other Personnel</t>
  </si>
  <si>
    <t>PM</t>
  </si>
  <si>
    <t xml:space="preserve">Salary    </t>
  </si>
  <si>
    <t>F&amp;A</t>
  </si>
  <si>
    <t>Name</t>
  </si>
  <si>
    <t>Department</t>
  </si>
  <si>
    <t>Current Salary</t>
  </si>
  <si>
    <t>PostDoc</t>
  </si>
  <si>
    <t>Effort % on Project</t>
  </si>
  <si>
    <t>Person Months</t>
  </si>
  <si>
    <t>Salary % Incr</t>
  </si>
  <si>
    <t>(Appt Length)</t>
  </si>
  <si>
    <t>(CUC)</t>
  </si>
  <si>
    <t>Only one input needed below</t>
  </si>
  <si>
    <t>Requested Salary</t>
  </si>
  <si>
    <t>Requested Salary / Project Salary</t>
  </si>
  <si>
    <t>Fringe Amount</t>
  </si>
  <si>
    <t>Fringe Rate</t>
  </si>
  <si>
    <t>Rsc Assc</t>
  </si>
  <si>
    <t>Action</t>
  </si>
  <si>
    <t>Project Year 6(2017)</t>
  </si>
  <si>
    <t>Project Year Salary</t>
  </si>
  <si>
    <t>TBN</t>
  </si>
  <si>
    <t>Hourly Labor</t>
  </si>
  <si>
    <t>Grad Student                SUM</t>
  </si>
  <si>
    <t>xxx</t>
  </si>
  <si>
    <t>Subtotal</t>
  </si>
  <si>
    <t>Modular Amounts:  Total Direct Costs</t>
  </si>
  <si>
    <t>Budget prepared by:</t>
  </si>
  <si>
    <t>Per CGA Salary Budget Builder based on xxx start date</t>
  </si>
  <si>
    <t xml:space="preserve">           MTDC - F&amp;A Base</t>
  </si>
  <si>
    <t>Project Year 1(2015)</t>
  </si>
  <si>
    <t>Project Year 2(2016)</t>
  </si>
  <si>
    <t>Project Year 3(2017)</t>
  </si>
  <si>
    <t>Project Year 4(2018)</t>
  </si>
  <si>
    <t>Project Year 5(2019)</t>
  </si>
  <si>
    <t>II</t>
  </si>
  <si>
    <t xml:space="preserve">Year 1                                                       </t>
  </si>
  <si>
    <t xml:space="preserve">Year 2    </t>
  </si>
  <si>
    <t xml:space="preserve">Year 3  </t>
  </si>
  <si>
    <t xml:space="preserve">Year 4  </t>
  </si>
  <si>
    <t xml:space="preserve">Year 5   </t>
  </si>
  <si>
    <t>DRAFT - V1</t>
  </si>
  <si>
    <t>SS  YY-YY</t>
  </si>
  <si>
    <t>FA  YY-YY</t>
  </si>
  <si>
    <r>
      <t xml:space="preserve">SU </t>
    </r>
    <r>
      <rPr>
        <i/>
        <sz val="8"/>
        <rFont val="Arial"/>
        <family val="2"/>
      </rPr>
      <t xml:space="preserve"> YY-YY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</si>
</sst>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&quot;$&quot;#,##0"/>
    <numFmt numFmtId="169" formatCode="0_);\(0\)"/>
    <numFmt numFmtId="170" formatCode="0_);[Red]\(0\)"/>
    <numFmt numFmtId="171" formatCode="_(* #,##0.00000_);_(* \(#,##0.00000\);_(* &quot;-&quot;?????_);_(@_)"/>
    <numFmt numFmtId="172" formatCode="_(* #,##0.000000_);_(* \(#,##0.000000\);_(* &quot;-&quot;??????_);_(@_)"/>
    <numFmt numFmtId="173" formatCode="0.0"/>
    <numFmt numFmtId="174" formatCode="[$-409]dddd\,\ mmmm\ dd\,\ yyyy"/>
    <numFmt numFmtId="175" formatCode="_(&quot;$&quot;* #,##0_);_(&quot;$&quot;* \(#,##0\);_(&quot;$&quot;* &quot;-&quot;??_);_(@_)"/>
    <numFmt numFmtId="176" formatCode="&quot;$&quot;#,##0.0_);[Red]\(&quot;$&quot;#,##0.0\)"/>
    <numFmt numFmtId="177" formatCode="_(* #,##0.000_);_(* \(#,##0.000\);_(* &quot;-&quot;???_);_(@_)"/>
    <numFmt numFmtId="178" formatCode="[$-409]mmmm\ d\,\ yyyy;@"/>
    <numFmt numFmtId="179" formatCode="&quot;$&quot;#,##0.0"/>
    <numFmt numFmtId="180" formatCode="&quot;$&quot;#,##0.00"/>
  </numFmts>
  <fonts count="73"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i/>
      <sz val="9"/>
      <color indexed="48"/>
      <name val="Arial"/>
      <family val="2"/>
    </font>
    <font>
      <b/>
      <sz val="9"/>
      <color indexed="4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u val="singleAccounting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5"/>
      <name val="Arial"/>
      <family val="2"/>
    </font>
    <font>
      <b/>
      <i/>
      <sz val="8"/>
      <color indexed="55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i/>
      <sz val="8"/>
      <color indexed="55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"/>
      <family val="2"/>
    </font>
    <font>
      <b/>
      <i/>
      <sz val="8"/>
      <color theme="0" tint="-0.3499799966812134"/>
      <name val="Arial"/>
      <family val="2"/>
    </font>
    <font>
      <sz val="9"/>
      <color rgb="FF3366FF"/>
      <name val="Arial"/>
      <family val="2"/>
    </font>
    <font>
      <sz val="9"/>
      <color theme="0" tint="-0.4999699890613556"/>
      <name val="Arial"/>
      <family val="2"/>
    </font>
    <font>
      <b/>
      <sz val="9"/>
      <color theme="0" tint="-0.4999699890613556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i/>
      <sz val="8"/>
      <color theme="0" tint="-0.3499799966812134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theme="0" tint="-0.1499900072813034"/>
      </patternFill>
    </fill>
    <fill>
      <patternFill patternType="solid">
        <fgColor rgb="FF92B54B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1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43" fontId="1" fillId="0" borderId="10" xfId="42" applyFont="1" applyFill="1" applyBorder="1" applyAlignment="1">
      <alignment/>
    </xf>
    <xf numFmtId="43" fontId="1" fillId="0" borderId="0" xfId="42" applyFont="1" applyFill="1" applyBorder="1" applyAlignment="1">
      <alignment/>
    </xf>
    <xf numFmtId="165" fontId="1" fillId="0" borderId="10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165" fontId="3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9" fontId="3" fillId="0" borderId="0" xfId="60" applyFont="1" applyBorder="1" applyAlignment="1">
      <alignment/>
    </xf>
    <xf numFmtId="165" fontId="1" fillId="0" borderId="10" xfId="42" applyNumberFormat="1" applyFont="1" applyBorder="1" applyAlignment="1">
      <alignment/>
    </xf>
    <xf numFmtId="165" fontId="5" fillId="0" borderId="10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165" fontId="6" fillId="0" borderId="0" xfId="42" applyNumberFormat="1" applyFont="1" applyBorder="1" applyAlignment="1">
      <alignment/>
    </xf>
    <xf numFmtId="0" fontId="4" fillId="0" borderId="11" xfId="0" applyFont="1" applyBorder="1" applyAlignment="1">
      <alignment/>
    </xf>
    <xf numFmtId="165" fontId="4" fillId="0" borderId="11" xfId="42" applyNumberFormat="1" applyFont="1" applyBorder="1" applyAlignment="1">
      <alignment/>
    </xf>
    <xf numFmtId="165" fontId="4" fillId="0" borderId="12" xfId="42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10" xfId="42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2" fillId="0" borderId="0" xfId="0" applyFont="1" applyAlignment="1">
      <alignment/>
    </xf>
    <xf numFmtId="10" fontId="4" fillId="0" borderId="13" xfId="6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3" xfId="42" applyNumberFormat="1" applyFont="1" applyBorder="1" applyAlignment="1">
      <alignment/>
    </xf>
    <xf numFmtId="165" fontId="1" fillId="8" borderId="13" xfId="42" applyNumberFormat="1" applyFont="1" applyFill="1" applyBorder="1" applyAlignment="1">
      <alignment/>
    </xf>
    <xf numFmtId="165" fontId="1" fillId="8" borderId="14" xfId="42" applyNumberFormat="1" applyFont="1" applyFill="1" applyBorder="1" applyAlignment="1">
      <alignment/>
    </xf>
    <xf numFmtId="165" fontId="3" fillId="8" borderId="15" xfId="42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14" fontId="1" fillId="33" borderId="11" xfId="0" applyNumberFormat="1" applyFont="1" applyFill="1" applyBorder="1" applyAlignment="1">
      <alignment horizontal="center"/>
    </xf>
    <xf numFmtId="165" fontId="1" fillId="33" borderId="16" xfId="42" applyNumberFormat="1" applyFont="1" applyFill="1" applyBorder="1" applyAlignment="1">
      <alignment/>
    </xf>
    <xf numFmtId="165" fontId="1" fillId="34" borderId="13" xfId="42" applyNumberFormat="1" applyFont="1" applyFill="1" applyBorder="1" applyAlignment="1">
      <alignment/>
    </xf>
    <xf numFmtId="165" fontId="1" fillId="34" borderId="14" xfId="42" applyNumberFormat="1" applyFont="1" applyFill="1" applyBorder="1" applyAlignment="1">
      <alignment/>
    </xf>
    <xf numFmtId="165" fontId="3" fillId="34" borderId="15" xfId="42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65" fontId="2" fillId="33" borderId="18" xfId="42" applyNumberFormat="1" applyFont="1" applyFill="1" applyBorder="1" applyAlignment="1">
      <alignment/>
    </xf>
    <xf numFmtId="165" fontId="2" fillId="33" borderId="17" xfId="42" applyNumberFormat="1" applyFont="1" applyFill="1" applyBorder="1" applyAlignment="1">
      <alignment/>
    </xf>
    <xf numFmtId="9" fontId="1" fillId="0" borderId="13" xfId="60" applyNumberFormat="1" applyFont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/>
    </xf>
    <xf numFmtId="165" fontId="1" fillId="33" borderId="21" xfId="42" applyNumberFormat="1" applyFont="1" applyFill="1" applyBorder="1" applyAlignment="1">
      <alignment/>
    </xf>
    <xf numFmtId="165" fontId="1" fillId="33" borderId="22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165" fontId="1" fillId="0" borderId="24" xfId="42" applyNumberFormat="1" applyFont="1" applyBorder="1" applyAlignment="1">
      <alignment/>
    </xf>
    <xf numFmtId="165" fontId="1" fillId="0" borderId="15" xfId="42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9" fontId="1" fillId="0" borderId="15" xfId="60" applyNumberFormat="1" applyFont="1" applyBorder="1" applyAlignment="1">
      <alignment horizontal="center"/>
    </xf>
    <xf numFmtId="165" fontId="1" fillId="8" borderId="15" xfId="42" applyNumberFormat="1" applyFont="1" applyFill="1" applyBorder="1" applyAlignment="1">
      <alignment/>
    </xf>
    <xf numFmtId="165" fontId="1" fillId="33" borderId="25" xfId="42" applyNumberFormat="1" applyFont="1" applyFill="1" applyBorder="1" applyAlignment="1">
      <alignment/>
    </xf>
    <xf numFmtId="0" fontId="4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165" fontId="3" fillId="0" borderId="0" xfId="42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65" fontId="3" fillId="0" borderId="24" xfId="42" applyNumberFormat="1" applyFont="1" applyFill="1" applyBorder="1" applyAlignment="1">
      <alignment/>
    </xf>
    <xf numFmtId="9" fontId="3" fillId="0" borderId="24" xfId="60" applyFont="1" applyFill="1" applyBorder="1" applyAlignment="1">
      <alignment/>
    </xf>
    <xf numFmtId="165" fontId="3" fillId="0" borderId="26" xfId="42" applyNumberFormat="1" applyFont="1" applyFill="1" applyBorder="1" applyAlignment="1">
      <alignment/>
    </xf>
    <xf numFmtId="165" fontId="1" fillId="0" borderId="27" xfId="42" applyNumberFormat="1" applyFont="1" applyFill="1" applyBorder="1" applyAlignment="1">
      <alignment/>
    </xf>
    <xf numFmtId="165" fontId="1" fillId="0" borderId="27" xfId="42" applyNumberFormat="1" applyFont="1" applyBorder="1" applyAlignment="1">
      <alignment/>
    </xf>
    <xf numFmtId="165" fontId="5" fillId="0" borderId="0" xfId="42" applyNumberFormat="1" applyFont="1" applyBorder="1" applyAlignment="1">
      <alignment horizontal="center"/>
    </xf>
    <xf numFmtId="165" fontId="4" fillId="0" borderId="27" xfId="42" applyNumberFormat="1" applyFont="1" applyBorder="1" applyAlignment="1">
      <alignment/>
    </xf>
    <xf numFmtId="165" fontId="3" fillId="0" borderId="27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5" fontId="2" fillId="33" borderId="28" xfId="42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5" fontId="3" fillId="0" borderId="0" xfId="42" applyNumberFormat="1" applyFont="1" applyFill="1" applyBorder="1" applyAlignment="1">
      <alignment horizontal="left"/>
    </xf>
    <xf numFmtId="9" fontId="3" fillId="0" borderId="0" xfId="60" applyFont="1" applyFill="1" applyBorder="1" applyAlignment="1">
      <alignment horizontal="left"/>
    </xf>
    <xf numFmtId="165" fontId="4" fillId="0" borderId="0" xfId="42" applyNumberFormat="1" applyFont="1" applyFill="1" applyBorder="1" applyAlignment="1">
      <alignment horizontal="left"/>
    </xf>
    <xf numFmtId="165" fontId="1" fillId="0" borderId="27" xfId="42" applyNumberFormat="1" applyFont="1" applyFill="1" applyBorder="1" applyAlignment="1">
      <alignment horizontal="left"/>
    </xf>
    <xf numFmtId="165" fontId="1" fillId="0" borderId="0" xfId="42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165" fontId="1" fillId="0" borderId="27" xfId="42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9" fontId="3" fillId="35" borderId="17" xfId="60" applyFont="1" applyFill="1" applyBorder="1" applyAlignment="1">
      <alignment/>
    </xf>
    <xf numFmtId="165" fontId="4" fillId="35" borderId="17" xfId="42" applyNumberFormat="1" applyFont="1" applyFill="1" applyBorder="1" applyAlignment="1">
      <alignment/>
    </xf>
    <xf numFmtId="165" fontId="1" fillId="35" borderId="17" xfId="42" applyNumberFormat="1" applyFont="1" applyFill="1" applyBorder="1" applyAlignment="1">
      <alignment/>
    </xf>
    <xf numFmtId="165" fontId="3" fillId="33" borderId="17" xfId="42" applyNumberFormat="1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14" fontId="8" fillId="33" borderId="0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33" borderId="2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65" fontId="61" fillId="0" borderId="0" xfId="0" applyNumberFormat="1" applyFont="1" applyAlignment="1">
      <alignment/>
    </xf>
    <xf numFmtId="0" fontId="1" fillId="33" borderId="30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vertical="center"/>
    </xf>
    <xf numFmtId="165" fontId="1" fillId="35" borderId="32" xfId="42" applyNumberFormat="1" applyFont="1" applyFill="1" applyBorder="1" applyAlignment="1">
      <alignment/>
    </xf>
    <xf numFmtId="165" fontId="1" fillId="0" borderId="24" xfId="42" applyNumberFormat="1" applyFont="1" applyFill="1" applyBorder="1" applyAlignment="1">
      <alignment/>
    </xf>
    <xf numFmtId="165" fontId="1" fillId="0" borderId="11" xfId="42" applyNumberFormat="1" applyFont="1" applyFill="1" applyBorder="1" applyAlignment="1">
      <alignment/>
    </xf>
    <xf numFmtId="9" fontId="4" fillId="0" borderId="15" xfId="60" applyNumberFormat="1" applyFont="1" applyBorder="1" applyAlignment="1">
      <alignment horizontal="center"/>
    </xf>
    <xf numFmtId="165" fontId="1" fillId="0" borderId="17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6" fillId="0" borderId="0" xfId="42" applyNumberFormat="1" applyFont="1" applyBorder="1" applyAlignment="1">
      <alignment/>
    </xf>
    <xf numFmtId="165" fontId="3" fillId="0" borderId="11" xfId="42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165" fontId="7" fillId="0" borderId="12" xfId="42" applyNumberFormat="1" applyFont="1" applyFill="1" applyBorder="1" applyAlignment="1">
      <alignment horizontal="center" vertical="center" wrapText="1"/>
    </xf>
    <xf numFmtId="165" fontId="3" fillId="35" borderId="17" xfId="42" applyNumberFormat="1" applyFont="1" applyFill="1" applyBorder="1" applyAlignment="1">
      <alignment/>
    </xf>
    <xf numFmtId="165" fontId="3" fillId="35" borderId="28" xfId="42" applyNumberFormat="1" applyFont="1" applyFill="1" applyBorder="1" applyAlignment="1">
      <alignment/>
    </xf>
    <xf numFmtId="165" fontId="3" fillId="35" borderId="18" xfId="42" applyNumberFormat="1" applyFont="1" applyFill="1" applyBorder="1" applyAlignment="1">
      <alignment/>
    </xf>
    <xf numFmtId="165" fontId="3" fillId="35" borderId="16" xfId="42" applyNumberFormat="1" applyFont="1" applyFill="1" applyBorder="1" applyAlignment="1">
      <alignment/>
    </xf>
    <xf numFmtId="165" fontId="3" fillId="33" borderId="32" xfId="42" applyNumberFormat="1" applyFont="1" applyFill="1" applyBorder="1" applyAlignment="1">
      <alignment/>
    </xf>
    <xf numFmtId="165" fontId="1" fillId="0" borderId="33" xfId="42" applyNumberFormat="1" applyFont="1" applyFill="1" applyBorder="1" applyAlignment="1">
      <alignment/>
    </xf>
    <xf numFmtId="165" fontId="1" fillId="0" borderId="12" xfId="42" applyNumberFormat="1" applyFont="1" applyFill="1" applyBorder="1" applyAlignment="1">
      <alignment/>
    </xf>
    <xf numFmtId="165" fontId="3" fillId="0" borderId="17" xfId="42" applyNumberFormat="1" applyFont="1" applyFill="1" applyBorder="1" applyAlignment="1">
      <alignment/>
    </xf>
    <xf numFmtId="165" fontId="3" fillId="35" borderId="22" xfId="42" applyNumberFormat="1" applyFont="1" applyFill="1" applyBorder="1" applyAlignment="1">
      <alignment/>
    </xf>
    <xf numFmtId="165" fontId="1" fillId="0" borderId="32" xfId="42" applyNumberFormat="1" applyFont="1" applyFill="1" applyBorder="1" applyAlignment="1">
      <alignment/>
    </xf>
    <xf numFmtId="0" fontId="3" fillId="33" borderId="34" xfId="0" applyFont="1" applyFill="1" applyBorder="1" applyAlignment="1">
      <alignment horizontal="center" vertical="center"/>
    </xf>
    <xf numFmtId="165" fontId="5" fillId="0" borderId="16" xfId="42" applyNumberFormat="1" applyFont="1" applyBorder="1" applyAlignment="1">
      <alignment horizontal="center"/>
    </xf>
    <xf numFmtId="165" fontId="1" fillId="33" borderId="16" xfId="42" applyNumberFormat="1" applyFont="1" applyFill="1" applyBorder="1" applyAlignment="1">
      <alignment vertical="center"/>
    </xf>
    <xf numFmtId="41" fontId="61" fillId="0" borderId="0" xfId="0" applyNumberFormat="1" applyFont="1" applyAlignment="1">
      <alignment vertical="center"/>
    </xf>
    <xf numFmtId="41" fontId="61" fillId="0" borderId="0" xfId="0" applyNumberFormat="1" applyFont="1" applyAlignment="1">
      <alignment/>
    </xf>
    <xf numFmtId="41" fontId="61" fillId="0" borderId="0" xfId="42" applyNumberFormat="1" applyFont="1" applyAlignment="1">
      <alignment/>
    </xf>
    <xf numFmtId="41" fontId="61" fillId="0" borderId="0" xfId="42" applyNumberFormat="1" applyFont="1" applyBorder="1" applyAlignment="1">
      <alignment/>
    </xf>
    <xf numFmtId="41" fontId="62" fillId="0" borderId="0" xfId="42" applyNumberFormat="1" applyFont="1" applyAlignment="1">
      <alignment/>
    </xf>
    <xf numFmtId="165" fontId="5" fillId="0" borderId="22" xfId="42" applyNumberFormat="1" applyFont="1" applyBorder="1" applyAlignment="1">
      <alignment horizontal="center"/>
    </xf>
    <xf numFmtId="0" fontId="1" fillId="36" borderId="0" xfId="0" applyFont="1" applyFill="1" applyAlignment="1">
      <alignment/>
    </xf>
    <xf numFmtId="165" fontId="1" fillId="37" borderId="35" xfId="42" applyNumberFormat="1" applyFont="1" applyFill="1" applyBorder="1" applyAlignment="1">
      <alignment vertical="center"/>
    </xf>
    <xf numFmtId="165" fontId="1" fillId="37" borderId="21" xfId="42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41" fontId="6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16" xfId="60" applyNumberFormat="1" applyFont="1" applyBorder="1" applyAlignment="1">
      <alignment vertical="center"/>
    </xf>
    <xf numFmtId="165" fontId="1" fillId="8" borderId="16" xfId="42" applyNumberFormat="1" applyFont="1" applyFill="1" applyBorder="1" applyAlignment="1">
      <alignment vertical="center"/>
    </xf>
    <xf numFmtId="165" fontId="1" fillId="34" borderId="16" xfId="42" applyNumberFormat="1" applyFont="1" applyFill="1" applyBorder="1" applyAlignment="1">
      <alignment vertical="center"/>
    </xf>
    <xf numFmtId="165" fontId="1" fillId="37" borderId="22" xfId="42" applyNumberFormat="1" applyFont="1" applyFill="1" applyBorder="1" applyAlignment="1">
      <alignment vertical="center"/>
    </xf>
    <xf numFmtId="165" fontId="1" fillId="34" borderId="15" xfId="42" applyNumberFormat="1" applyFont="1" applyFill="1" applyBorder="1" applyAlignment="1">
      <alignment/>
    </xf>
    <xf numFmtId="5" fontId="1" fillId="0" borderId="15" xfId="42" applyNumberFormat="1" applyFont="1" applyFill="1" applyBorder="1" applyAlignment="1">
      <alignment horizontal="center"/>
    </xf>
    <xf numFmtId="165" fontId="7" fillId="0" borderId="11" xfId="42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5" fontId="1" fillId="0" borderId="24" xfId="42" applyNumberFormat="1" applyFont="1" applyBorder="1" applyAlignment="1">
      <alignment horizontal="center"/>
    </xf>
    <xf numFmtId="165" fontId="63" fillId="0" borderId="15" xfId="42" applyNumberFormat="1" applyFont="1" applyBorder="1" applyAlignment="1">
      <alignment horizontal="center"/>
    </xf>
    <xf numFmtId="165" fontId="1" fillId="0" borderId="26" xfId="42" applyNumberFormat="1" applyFont="1" applyBorder="1" applyAlignment="1">
      <alignment horizontal="center"/>
    </xf>
    <xf numFmtId="165" fontId="1" fillId="8" borderId="15" xfId="42" applyNumberFormat="1" applyFont="1" applyFill="1" applyBorder="1" applyAlignment="1">
      <alignment horizontal="center"/>
    </xf>
    <xf numFmtId="165" fontId="1" fillId="0" borderId="23" xfId="42" applyNumberFormat="1" applyFont="1" applyBorder="1" applyAlignment="1">
      <alignment horizontal="center"/>
    </xf>
    <xf numFmtId="165" fontId="1" fillId="34" borderId="15" xfId="42" applyNumberFormat="1" applyFont="1" applyFill="1" applyBorder="1" applyAlignment="1">
      <alignment horizontal="center"/>
    </xf>
    <xf numFmtId="165" fontId="1" fillId="33" borderId="25" xfId="42" applyNumberFormat="1" applyFont="1" applyFill="1" applyBorder="1" applyAlignment="1">
      <alignment horizontal="center"/>
    </xf>
    <xf numFmtId="9" fontId="1" fillId="0" borderId="16" xfId="60" applyNumberFormat="1" applyFont="1" applyBorder="1" applyAlignment="1">
      <alignment horizontal="center"/>
    </xf>
    <xf numFmtId="165" fontId="1" fillId="8" borderId="16" xfId="42" applyNumberFormat="1" applyFont="1" applyFill="1" applyBorder="1" applyAlignment="1">
      <alignment/>
    </xf>
    <xf numFmtId="165" fontId="1" fillId="34" borderId="16" xfId="42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3" fillId="10" borderId="18" xfId="0" applyFont="1" applyFill="1" applyBorder="1" applyAlignment="1">
      <alignment vertical="center"/>
    </xf>
    <xf numFmtId="165" fontId="3" fillId="10" borderId="16" xfId="42" applyNumberFormat="1" applyFont="1" applyFill="1" applyBorder="1" applyAlignment="1">
      <alignment/>
    </xf>
    <xf numFmtId="165" fontId="3" fillId="10" borderId="22" xfId="42" applyNumberFormat="1" applyFont="1" applyFill="1" applyBorder="1" applyAlignment="1">
      <alignment/>
    </xf>
    <xf numFmtId="0" fontId="2" fillId="38" borderId="36" xfId="0" applyFont="1" applyFill="1" applyBorder="1" applyAlignment="1">
      <alignment/>
    </xf>
    <xf numFmtId="165" fontId="3" fillId="38" borderId="37" xfId="42" applyNumberFormat="1" applyFont="1" applyFill="1" applyBorder="1" applyAlignment="1">
      <alignment horizontal="right"/>
    </xf>
    <xf numFmtId="165" fontId="3" fillId="38" borderId="38" xfId="42" applyNumberFormat="1" applyFont="1" applyFill="1" applyBorder="1" applyAlignment="1">
      <alignment/>
    </xf>
    <xf numFmtId="168" fontId="1" fillId="0" borderId="13" xfId="0" applyNumberFormat="1" applyFont="1" applyBorder="1" applyAlignment="1">
      <alignment horizontal="center"/>
    </xf>
    <xf numFmtId="165" fontId="1" fillId="35" borderId="18" xfId="42" applyNumberFormat="1" applyFont="1" applyFill="1" applyBorder="1" applyAlignment="1">
      <alignment/>
    </xf>
    <xf numFmtId="166" fontId="1" fillId="35" borderId="17" xfId="6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10" fontId="3" fillId="33" borderId="16" xfId="60" applyNumberFormat="1" applyFont="1" applyFill="1" applyBorder="1" applyAlignment="1">
      <alignment horizontal="center" vertical="center"/>
    </xf>
    <xf numFmtId="165" fontId="1" fillId="33" borderId="17" xfId="42" applyNumberFormat="1" applyFont="1" applyFill="1" applyBorder="1" applyAlignment="1">
      <alignment vertical="center"/>
    </xf>
    <xf numFmtId="10" fontId="63" fillId="0" borderId="13" xfId="60" applyNumberFormat="1" applyFont="1" applyBorder="1" applyAlignment="1">
      <alignment horizontal="center"/>
    </xf>
    <xf numFmtId="165" fontId="1" fillId="33" borderId="17" xfId="42" applyNumberFormat="1" applyFont="1" applyFill="1" applyBorder="1" applyAlignment="1">
      <alignment/>
    </xf>
    <xf numFmtId="10" fontId="4" fillId="33" borderId="16" xfId="6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65" fontId="1" fillId="33" borderId="21" xfId="42" applyNumberFormat="1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 horizontal="left"/>
    </xf>
    <xf numFmtId="165" fontId="1" fillId="0" borderId="14" xfId="42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9" fontId="1" fillId="0" borderId="14" xfId="60" applyNumberFormat="1" applyFont="1" applyBorder="1" applyAlignment="1">
      <alignment horizontal="center"/>
    </xf>
    <xf numFmtId="165" fontId="1" fillId="0" borderId="33" xfId="42" applyNumberFormat="1" applyFont="1" applyBorder="1" applyAlignment="1">
      <alignment/>
    </xf>
    <xf numFmtId="165" fontId="63" fillId="0" borderId="14" xfId="42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33" borderId="35" xfId="42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5" fontId="1" fillId="0" borderId="0" xfId="42" applyNumberFormat="1" applyFont="1" applyBorder="1" applyAlignment="1">
      <alignment horizontal="center"/>
    </xf>
    <xf numFmtId="165" fontId="63" fillId="0" borderId="13" xfId="42" applyNumberFormat="1" applyFont="1" applyBorder="1" applyAlignment="1">
      <alignment horizontal="center"/>
    </xf>
    <xf numFmtId="165" fontId="1" fillId="0" borderId="27" xfId="42" applyNumberFormat="1" applyFont="1" applyBorder="1" applyAlignment="1">
      <alignment horizontal="center"/>
    </xf>
    <xf numFmtId="165" fontId="1" fillId="8" borderId="13" xfId="42" applyNumberFormat="1" applyFont="1" applyFill="1" applyBorder="1" applyAlignment="1">
      <alignment horizontal="center"/>
    </xf>
    <xf numFmtId="165" fontId="1" fillId="0" borderId="10" xfId="42" applyNumberFormat="1" applyFont="1" applyBorder="1" applyAlignment="1">
      <alignment horizontal="center"/>
    </xf>
    <xf numFmtId="165" fontId="1" fillId="34" borderId="13" xfId="42" applyNumberFormat="1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 vertical="center"/>
    </xf>
    <xf numFmtId="165" fontId="3" fillId="10" borderId="16" xfId="42" applyNumberFormat="1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9" fontId="13" fillId="0" borderId="0" xfId="60" applyFont="1" applyFill="1" applyBorder="1" applyAlignment="1">
      <alignment horizontal="left"/>
    </xf>
    <xf numFmtId="165" fontId="13" fillId="0" borderId="24" xfId="42" applyNumberFormat="1" applyFont="1" applyFill="1" applyBorder="1" applyAlignment="1">
      <alignment/>
    </xf>
    <xf numFmtId="165" fontId="13" fillId="0" borderId="0" xfId="42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39" xfId="0" applyBorder="1" applyAlignment="1">
      <alignment wrapText="1"/>
    </xf>
    <xf numFmtId="37" fontId="1" fillId="0" borderId="15" xfId="42" applyNumberFormat="1" applyFont="1" applyBorder="1" applyAlignment="1">
      <alignment/>
    </xf>
    <xf numFmtId="165" fontId="1" fillId="0" borderId="13" xfId="42" applyNumberFormat="1" applyFont="1" applyBorder="1" applyAlignment="1">
      <alignment/>
    </xf>
    <xf numFmtId="0" fontId="3" fillId="10" borderId="16" xfId="0" applyFont="1" applyFill="1" applyBorder="1" applyAlignment="1">
      <alignment vertical="center"/>
    </xf>
    <xf numFmtId="10" fontId="6" fillId="33" borderId="16" xfId="60" applyNumberFormat="1" applyFont="1" applyFill="1" applyBorder="1" applyAlignment="1">
      <alignment horizontal="center" vertical="center"/>
    </xf>
    <xf numFmtId="165" fontId="64" fillId="33" borderId="17" xfId="42" applyNumberFormat="1" applyFont="1" applyFill="1" applyBorder="1" applyAlignment="1">
      <alignment vertical="center"/>
    </xf>
    <xf numFmtId="10" fontId="65" fillId="33" borderId="16" xfId="6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 quotePrefix="1">
      <alignment horizontal="center"/>
    </xf>
    <xf numFmtId="0" fontId="11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165" fontId="1" fillId="0" borderId="0" xfId="42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6" fillId="0" borderId="40" xfId="0" applyFont="1" applyBorder="1" applyAlignment="1">
      <alignment horizontal="left" vertical="center" wrapText="1"/>
    </xf>
    <xf numFmtId="0" fontId="67" fillId="0" borderId="39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 vertical="center"/>
    </xf>
    <xf numFmtId="180" fontId="1" fillId="0" borderId="13" xfId="0" applyNumberFormat="1" applyFont="1" applyBorder="1" applyAlignment="1">
      <alignment horizontal="center"/>
    </xf>
    <xf numFmtId="0" fontId="63" fillId="0" borderId="0" xfId="0" applyFont="1" applyBorder="1" applyAlignment="1">
      <alignment horizontal="left" indent="2"/>
    </xf>
    <xf numFmtId="165" fontId="63" fillId="0" borderId="27" xfId="42" applyNumberFormat="1" applyFont="1" applyBorder="1" applyAlignment="1">
      <alignment/>
    </xf>
    <xf numFmtId="165" fontId="63" fillId="0" borderId="0" xfId="42" applyNumberFormat="1" applyFont="1" applyBorder="1" applyAlignment="1">
      <alignment/>
    </xf>
    <xf numFmtId="0" fontId="7" fillId="0" borderId="11" xfId="56" applyFont="1" applyBorder="1" applyAlignment="1">
      <alignment horizontal="center" vertical="center" wrapText="1"/>
      <protection/>
    </xf>
    <xf numFmtId="165" fontId="7" fillId="0" borderId="12" xfId="42" applyNumberFormat="1" applyFont="1" applyFill="1" applyBorder="1" applyAlignment="1">
      <alignment horizontal="center" vertical="center" wrapText="1"/>
    </xf>
    <xf numFmtId="165" fontId="1" fillId="0" borderId="24" xfId="42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165" fontId="3" fillId="10" borderId="17" xfId="42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165" fontId="1" fillId="38" borderId="16" xfId="42" applyNumberFormat="1" applyFont="1" applyFill="1" applyBorder="1" applyAlignment="1">
      <alignment/>
    </xf>
    <xf numFmtId="165" fontId="1" fillId="38" borderId="22" xfId="42" applyNumberFormat="1" applyFont="1" applyFill="1" applyBorder="1" applyAlignment="1">
      <alignment/>
    </xf>
    <xf numFmtId="41" fontId="68" fillId="0" borderId="0" xfId="42" applyNumberFormat="1" applyFont="1" applyAlignment="1">
      <alignment/>
    </xf>
    <xf numFmtId="0" fontId="14" fillId="0" borderId="0" xfId="0" applyFont="1" applyAlignment="1">
      <alignment/>
    </xf>
    <xf numFmtId="0" fontId="14" fillId="0" borderId="42" xfId="0" applyFont="1" applyBorder="1" applyAlignment="1">
      <alignment/>
    </xf>
    <xf numFmtId="165" fontId="3" fillId="10" borderId="17" xfId="42" applyNumberFormat="1" applyFont="1" applyFill="1" applyBorder="1" applyAlignment="1">
      <alignment horizontal="center" vertical="center" wrapText="1"/>
    </xf>
    <xf numFmtId="0" fontId="69" fillId="33" borderId="29" xfId="0" applyFont="1" applyFill="1" applyBorder="1" applyAlignment="1">
      <alignment horizontal="right" vertical="center"/>
    </xf>
    <xf numFmtId="0" fontId="70" fillId="33" borderId="19" xfId="0" applyFont="1" applyFill="1" applyBorder="1" applyAlignment="1">
      <alignment vertical="center"/>
    </xf>
    <xf numFmtId="0" fontId="70" fillId="33" borderId="43" xfId="0" applyFont="1" applyFill="1" applyBorder="1" applyAlignment="1">
      <alignment horizontal="right" vertical="center"/>
    </xf>
    <xf numFmtId="178" fontId="8" fillId="33" borderId="0" xfId="0" applyNumberFormat="1" applyFont="1" applyFill="1" applyBorder="1" applyAlignment="1">
      <alignment horizontal="left" vertical="center"/>
    </xf>
    <xf numFmtId="165" fontId="2" fillId="38" borderId="44" xfId="42" applyNumberFormat="1" applyFont="1" applyFill="1" applyBorder="1" applyAlignment="1">
      <alignment horizontal="center"/>
    </xf>
    <xf numFmtId="165" fontId="2" fillId="38" borderId="36" xfId="42" applyNumberFormat="1" applyFont="1" applyFill="1" applyBorder="1" applyAlignment="1">
      <alignment horizontal="center"/>
    </xf>
    <xf numFmtId="165" fontId="2" fillId="38" borderId="45" xfId="42" applyNumberFormat="1" applyFont="1" applyFill="1" applyBorder="1" applyAlignment="1">
      <alignment horizontal="center"/>
    </xf>
    <xf numFmtId="14" fontId="3" fillId="8" borderId="23" xfId="0" applyNumberFormat="1" applyFont="1" applyFill="1" applyBorder="1" applyAlignment="1">
      <alignment horizontal="center" wrapText="1"/>
    </xf>
    <xf numFmtId="14" fontId="3" fillId="8" borderId="33" xfId="0" applyNumberFormat="1" applyFont="1" applyFill="1" applyBorder="1" applyAlignment="1">
      <alignment horizontal="center" wrapText="1"/>
    </xf>
    <xf numFmtId="14" fontId="3" fillId="8" borderId="24" xfId="0" applyNumberFormat="1" applyFont="1" applyFill="1" applyBorder="1" applyAlignment="1">
      <alignment horizontal="center" wrapText="1"/>
    </xf>
    <xf numFmtId="14" fontId="3" fillId="8" borderId="11" xfId="0" applyNumberFormat="1" applyFont="1" applyFill="1" applyBorder="1" applyAlignment="1">
      <alignment horizontal="center" wrapText="1"/>
    </xf>
    <xf numFmtId="14" fontId="3" fillId="8" borderId="24" xfId="0" applyNumberFormat="1" applyFont="1" applyFill="1" applyBorder="1" applyAlignment="1">
      <alignment horizontal="center"/>
    </xf>
    <xf numFmtId="14" fontId="3" fillId="8" borderId="11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165" fontId="2" fillId="38" borderId="18" xfId="42" applyNumberFormat="1" applyFont="1" applyFill="1" applyBorder="1" applyAlignment="1">
      <alignment horizontal="center"/>
    </xf>
    <xf numFmtId="165" fontId="2" fillId="38" borderId="17" xfId="42" applyNumberFormat="1" applyFont="1" applyFill="1" applyBorder="1" applyAlignment="1">
      <alignment horizontal="center"/>
    </xf>
    <xf numFmtId="165" fontId="2" fillId="38" borderId="28" xfId="42" applyNumberFormat="1" applyFont="1" applyFill="1" applyBorder="1" applyAlignment="1">
      <alignment horizontal="center"/>
    </xf>
    <xf numFmtId="165" fontId="2" fillId="10" borderId="18" xfId="42" applyNumberFormat="1" applyFont="1" applyFill="1" applyBorder="1" applyAlignment="1">
      <alignment horizontal="center"/>
    </xf>
    <xf numFmtId="165" fontId="2" fillId="10" borderId="17" xfId="42" applyNumberFormat="1" applyFont="1" applyFill="1" applyBorder="1" applyAlignment="1">
      <alignment horizontal="center"/>
    </xf>
    <xf numFmtId="165" fontId="2" fillId="10" borderId="28" xfId="42" applyNumberFormat="1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4" fontId="3" fillId="34" borderId="23" xfId="0" applyNumberFormat="1" applyFont="1" applyFill="1" applyBorder="1" applyAlignment="1">
      <alignment horizontal="center" wrapText="1"/>
    </xf>
    <xf numFmtId="14" fontId="3" fillId="34" borderId="33" xfId="0" applyNumberFormat="1" applyFont="1" applyFill="1" applyBorder="1" applyAlignment="1">
      <alignment horizontal="center" wrapText="1"/>
    </xf>
    <xf numFmtId="14" fontId="3" fillId="34" borderId="24" xfId="0" applyNumberFormat="1" applyFont="1" applyFill="1" applyBorder="1" applyAlignment="1">
      <alignment horizontal="center" wrapText="1"/>
    </xf>
    <xf numFmtId="14" fontId="3" fillId="34" borderId="11" xfId="0" applyNumberFormat="1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14" fontId="3" fillId="34" borderId="24" xfId="0" applyNumberFormat="1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 horizontal="center"/>
    </xf>
    <xf numFmtId="14" fontId="3" fillId="34" borderId="26" xfId="0" applyNumberFormat="1" applyFont="1" applyFill="1" applyBorder="1" applyAlignment="1">
      <alignment horizontal="center" wrapText="1"/>
    </xf>
    <xf numFmtId="14" fontId="3" fillId="34" borderId="12" xfId="0" applyNumberFormat="1" applyFont="1" applyFill="1" applyBorder="1" applyAlignment="1">
      <alignment horizontal="center" wrapText="1"/>
    </xf>
    <xf numFmtId="14" fontId="3" fillId="8" borderId="26" xfId="0" applyNumberFormat="1" applyFont="1" applyFill="1" applyBorder="1" applyAlignment="1">
      <alignment horizontal="center" wrapText="1"/>
    </xf>
    <xf numFmtId="14" fontId="3" fillId="8" borderId="12" xfId="0" applyNumberFormat="1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165" fontId="3" fillId="0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5" fontId="13" fillId="0" borderId="24" xfId="42" applyNumberFormat="1" applyFont="1" applyFill="1" applyBorder="1" applyAlignment="1">
      <alignment horizontal="center"/>
    </xf>
    <xf numFmtId="0" fontId="3" fillId="38" borderId="36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center" vertical="center" textRotation="90" wrapText="1"/>
    </xf>
    <xf numFmtId="0" fontId="3" fillId="33" borderId="47" xfId="0" applyFont="1" applyFill="1" applyBorder="1" applyAlignment="1">
      <alignment horizontal="center" vertical="center" textRotation="90" wrapText="1"/>
    </xf>
    <xf numFmtId="0" fontId="3" fillId="33" borderId="48" xfId="0" applyFont="1" applyFill="1" applyBorder="1" applyAlignment="1">
      <alignment horizontal="center" vertical="center" textRotation="90" wrapText="1"/>
    </xf>
    <xf numFmtId="166" fontId="3" fillId="33" borderId="17" xfId="6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10" borderId="18" xfId="0" applyFont="1" applyFill="1" applyBorder="1" applyAlignment="1">
      <alignment horizontal="left"/>
    </xf>
    <xf numFmtId="0" fontId="3" fillId="10" borderId="17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right" vertical="center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165" fontId="3" fillId="0" borderId="24" xfId="42" applyNumberFormat="1" applyFont="1" applyFill="1" applyBorder="1" applyAlignment="1">
      <alignment horizontal="center"/>
    </xf>
    <xf numFmtId="165" fontId="13" fillId="0" borderId="0" xfId="42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 vertical="center"/>
    </xf>
    <xf numFmtId="0" fontId="3" fillId="35" borderId="17" xfId="0" applyFont="1" applyFill="1" applyBorder="1" applyAlignment="1">
      <alignment horizontal="center"/>
    </xf>
    <xf numFmtId="0" fontId="3" fillId="16" borderId="15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right"/>
    </xf>
    <xf numFmtId="0" fontId="10" fillId="35" borderId="18" xfId="0" applyFont="1" applyFill="1" applyBorder="1" applyAlignment="1">
      <alignment horizontal="right"/>
    </xf>
    <xf numFmtId="0" fontId="10" fillId="35" borderId="17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 textRotation="90"/>
    </xf>
    <xf numFmtId="0" fontId="3" fillId="33" borderId="47" xfId="0" applyFont="1" applyFill="1" applyBorder="1" applyAlignment="1">
      <alignment horizontal="center" vertical="center" textRotation="90"/>
    </xf>
    <xf numFmtId="0" fontId="3" fillId="33" borderId="49" xfId="0" applyFont="1" applyFill="1" applyBorder="1" applyAlignment="1">
      <alignment horizontal="center" vertical="center" textRotation="90"/>
    </xf>
    <xf numFmtId="0" fontId="3" fillId="10" borderId="18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 wrapText="1"/>
    </xf>
    <xf numFmtId="0" fontId="1" fillId="38" borderId="17" xfId="0" applyFont="1" applyFill="1" applyBorder="1" applyAlignment="1">
      <alignment horizontal="center"/>
    </xf>
    <xf numFmtId="0" fontId="69" fillId="33" borderId="11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left" vertical="center"/>
    </xf>
    <xf numFmtId="0" fontId="12" fillId="10" borderId="14" xfId="0" applyFont="1" applyFill="1" applyBorder="1" applyAlignment="1">
      <alignment horizontal="left" vertical="center"/>
    </xf>
    <xf numFmtId="0" fontId="71" fillId="0" borderId="50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tabSelected="1" zoomScalePageLayoutView="0" workbookViewId="0" topLeftCell="A52">
      <selection activeCell="C65" sqref="C65"/>
    </sheetView>
  </sheetViews>
  <sheetFormatPr defaultColWidth="7.57421875" defaultRowHeight="12.75"/>
  <cols>
    <col min="1" max="1" width="2.57421875" style="2" customWidth="1"/>
    <col min="2" max="2" width="3.57421875" style="88" customWidth="1"/>
    <col min="3" max="3" width="22.421875" style="2" customWidth="1"/>
    <col min="4" max="5" width="8.421875" style="2" customWidth="1"/>
    <col min="6" max="6" width="7.8515625" style="2" customWidth="1"/>
    <col min="7" max="7" width="7.57421875" style="2" customWidth="1"/>
    <col min="8" max="8" width="5.421875" style="2" hidden="1" customWidth="1"/>
    <col min="9" max="9" width="7.57421875" style="2" customWidth="1"/>
    <col min="10" max="10" width="7.421875" style="2" customWidth="1"/>
    <col min="11" max="11" width="7.57421875" style="2" bestFit="1" customWidth="1"/>
    <col min="12" max="12" width="8.421875" style="2" customWidth="1"/>
    <col min="13" max="13" width="7.421875" style="2" customWidth="1"/>
    <col min="14" max="14" width="7.00390625" style="2" customWidth="1"/>
    <col min="15" max="15" width="7.57421875" style="2" bestFit="1" customWidth="1"/>
    <col min="16" max="16" width="8.57421875" style="2" customWidth="1"/>
    <col min="17" max="17" width="7.57421875" style="2" customWidth="1"/>
    <col min="18" max="18" width="7.00390625" style="2" customWidth="1"/>
    <col min="19" max="19" width="7.57421875" style="2" customWidth="1"/>
    <col min="20" max="20" width="8.421875" style="2" customWidth="1"/>
    <col min="21" max="21" width="7.57421875" style="2" customWidth="1"/>
    <col min="22" max="22" width="7.00390625" style="2" customWidth="1"/>
    <col min="23" max="23" width="7.421875" style="2" customWidth="1"/>
    <col min="24" max="24" width="9.00390625" style="2" bestFit="1" customWidth="1"/>
    <col min="25" max="25" width="7.57421875" style="2" bestFit="1" customWidth="1"/>
    <col min="26" max="26" width="7.00390625" style="2" customWidth="1"/>
    <col min="27" max="27" width="7.57421875" style="2" bestFit="1" customWidth="1"/>
    <col min="28" max="28" width="9.00390625" style="2" bestFit="1" customWidth="1"/>
    <col min="29" max="29" width="10.8515625" style="2" customWidth="1"/>
    <col min="30" max="30" width="8.8515625" style="154" customWidth="1"/>
    <col min="31" max="31" width="8.57421875" style="2" bestFit="1" customWidth="1"/>
    <col min="32" max="16384" width="7.57421875" style="2" customWidth="1"/>
  </cols>
  <sheetData>
    <row r="1" spans="1:30" s="1" customFormat="1" ht="20.25" customHeight="1">
      <c r="A1" s="126"/>
      <c r="B1" s="127"/>
      <c r="C1" s="115" t="s">
        <v>64</v>
      </c>
      <c r="D1" s="52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325" t="s">
        <v>67</v>
      </c>
      <c r="R1" s="325"/>
      <c r="S1" s="325"/>
      <c r="T1" s="247"/>
      <c r="U1" s="116"/>
      <c r="V1" s="116"/>
      <c r="W1" s="116"/>
      <c r="X1" s="116"/>
      <c r="Y1" s="116"/>
      <c r="Z1" s="116"/>
      <c r="AA1" s="267"/>
      <c r="AB1" s="267"/>
      <c r="AC1" s="268" t="s">
        <v>116</v>
      </c>
      <c r="AD1" s="153"/>
    </row>
    <row r="2" spans="1:30" s="1" customFormat="1" ht="29.25" customHeight="1">
      <c r="A2" s="128"/>
      <c r="B2" s="123"/>
      <c r="C2" s="93" t="s">
        <v>65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32" t="s">
        <v>68</v>
      </c>
      <c r="R2" s="332"/>
      <c r="S2" s="332"/>
      <c r="T2" s="269"/>
      <c r="U2" s="269"/>
      <c r="V2" s="269"/>
      <c r="W2" s="41"/>
      <c r="X2" s="269"/>
      <c r="Y2" s="269"/>
      <c r="Z2" s="41"/>
      <c r="AA2" s="41"/>
      <c r="AB2" s="41"/>
      <c r="AC2" s="117"/>
      <c r="AD2" s="153"/>
    </row>
    <row r="3" spans="1:30" s="1" customFormat="1" ht="19.5" customHeight="1">
      <c r="A3" s="128"/>
      <c r="B3" s="123"/>
      <c r="C3" s="93" t="s">
        <v>66</v>
      </c>
      <c r="D3" s="114"/>
      <c r="E3" s="51"/>
      <c r="F3" s="94"/>
      <c r="G3" s="51"/>
      <c r="H3" s="94"/>
      <c r="I3" s="162"/>
      <c r="J3" s="162"/>
      <c r="K3" s="162"/>
      <c r="L3" s="162"/>
      <c r="M3" s="162"/>
      <c r="N3" s="162"/>
      <c r="O3" s="118"/>
      <c r="P3" s="118"/>
      <c r="Q3" s="114"/>
      <c r="R3" s="114"/>
      <c r="S3" s="119"/>
      <c r="T3" s="51"/>
      <c r="U3" s="119"/>
      <c r="V3" s="119"/>
      <c r="W3" s="114"/>
      <c r="X3" s="119"/>
      <c r="Y3" s="119"/>
      <c r="Z3" s="120"/>
      <c r="AA3" s="121"/>
      <c r="AB3" s="121"/>
      <c r="AC3" s="122"/>
      <c r="AD3" s="153"/>
    </row>
    <row r="4" spans="1:30" s="1" customFormat="1" ht="12.75" customHeight="1">
      <c r="A4" s="128"/>
      <c r="B4" s="123"/>
      <c r="C4" s="93"/>
      <c r="D4" s="114"/>
      <c r="E4" s="51"/>
      <c r="F4" s="94"/>
      <c r="G4" s="51"/>
      <c r="H4" s="94"/>
      <c r="I4" s="118"/>
      <c r="J4" s="118"/>
      <c r="K4" s="118"/>
      <c r="L4" s="118"/>
      <c r="M4" s="118"/>
      <c r="N4" s="118"/>
      <c r="O4" s="118"/>
      <c r="P4" s="118"/>
      <c r="Q4" s="114"/>
      <c r="R4" s="114"/>
      <c r="S4" s="119"/>
      <c r="T4" s="51"/>
      <c r="U4" s="119"/>
      <c r="V4" s="119"/>
      <c r="W4" s="114"/>
      <c r="X4" s="119"/>
      <c r="Y4" s="119"/>
      <c r="Z4" s="120"/>
      <c r="AA4" s="121"/>
      <c r="AB4" s="121"/>
      <c r="AC4" s="266"/>
      <c r="AD4" s="153"/>
    </row>
    <row r="5" spans="1:29" ht="18.75" customHeight="1">
      <c r="A5" s="53"/>
      <c r="B5" s="95"/>
      <c r="C5" s="355"/>
      <c r="D5" s="355"/>
      <c r="E5" s="355"/>
      <c r="F5" s="355"/>
      <c r="G5" s="355"/>
      <c r="H5" s="42"/>
      <c r="I5" s="298" t="s">
        <v>111</v>
      </c>
      <c r="J5" s="310"/>
      <c r="K5" s="310"/>
      <c r="L5" s="311"/>
      <c r="M5" s="279" t="s">
        <v>112</v>
      </c>
      <c r="N5" s="280"/>
      <c r="O5" s="280"/>
      <c r="P5" s="281"/>
      <c r="Q5" s="298" t="s">
        <v>113</v>
      </c>
      <c r="R5" s="310"/>
      <c r="S5" s="310"/>
      <c r="T5" s="311"/>
      <c r="U5" s="279" t="s">
        <v>114</v>
      </c>
      <c r="V5" s="280"/>
      <c r="W5" s="280"/>
      <c r="X5" s="281"/>
      <c r="Y5" s="298" t="s">
        <v>115</v>
      </c>
      <c r="Z5" s="299"/>
      <c r="AA5" s="299"/>
      <c r="AB5" s="300"/>
      <c r="AC5" s="301" t="s">
        <v>0</v>
      </c>
    </row>
    <row r="6" spans="1:29" ht="12" customHeight="1">
      <c r="A6" s="317" t="s">
        <v>4</v>
      </c>
      <c r="B6" s="89"/>
      <c r="C6" s="356" t="s">
        <v>4</v>
      </c>
      <c r="D6" s="288" t="s">
        <v>2</v>
      </c>
      <c r="E6" s="290" t="s">
        <v>1</v>
      </c>
      <c r="F6" s="326" t="s">
        <v>37</v>
      </c>
      <c r="G6" s="327"/>
      <c r="H6" s="334" t="s">
        <v>7</v>
      </c>
      <c r="I6" s="273" t="s">
        <v>10</v>
      </c>
      <c r="J6" s="275" t="s">
        <v>11</v>
      </c>
      <c r="K6" s="277" t="s">
        <v>8</v>
      </c>
      <c r="L6" s="308" t="s">
        <v>9</v>
      </c>
      <c r="M6" s="294" t="s">
        <v>10</v>
      </c>
      <c r="N6" s="296" t="s">
        <v>11</v>
      </c>
      <c r="O6" s="304" t="s">
        <v>8</v>
      </c>
      <c r="P6" s="306" t="s">
        <v>16</v>
      </c>
      <c r="Q6" s="273" t="s">
        <v>10</v>
      </c>
      <c r="R6" s="275" t="s">
        <v>11</v>
      </c>
      <c r="S6" s="277" t="s">
        <v>8</v>
      </c>
      <c r="T6" s="308" t="s">
        <v>6</v>
      </c>
      <c r="U6" s="294" t="s">
        <v>76</v>
      </c>
      <c r="V6" s="296" t="s">
        <v>11</v>
      </c>
      <c r="W6" s="304" t="s">
        <v>8</v>
      </c>
      <c r="X6" s="306" t="s">
        <v>71</v>
      </c>
      <c r="Y6" s="273" t="s">
        <v>10</v>
      </c>
      <c r="Z6" s="275" t="s">
        <v>11</v>
      </c>
      <c r="AA6" s="277" t="s">
        <v>8</v>
      </c>
      <c r="AB6" s="308" t="s">
        <v>72</v>
      </c>
      <c r="AC6" s="302"/>
    </row>
    <row r="7" spans="1:29" ht="23.25" customHeight="1">
      <c r="A7" s="318"/>
      <c r="B7" s="90"/>
      <c r="C7" s="357"/>
      <c r="D7" s="289"/>
      <c r="E7" s="291"/>
      <c r="F7" s="328"/>
      <c r="G7" s="329"/>
      <c r="H7" s="335"/>
      <c r="I7" s="274"/>
      <c r="J7" s="276"/>
      <c r="K7" s="278"/>
      <c r="L7" s="309"/>
      <c r="M7" s="295"/>
      <c r="N7" s="297"/>
      <c r="O7" s="305"/>
      <c r="P7" s="307"/>
      <c r="Q7" s="274"/>
      <c r="R7" s="276"/>
      <c r="S7" s="278"/>
      <c r="T7" s="309"/>
      <c r="U7" s="295"/>
      <c r="V7" s="297"/>
      <c r="W7" s="305"/>
      <c r="X7" s="307"/>
      <c r="Y7" s="274"/>
      <c r="Z7" s="276"/>
      <c r="AA7" s="278"/>
      <c r="AB7" s="309"/>
      <c r="AC7" s="303"/>
    </row>
    <row r="8" spans="1:29" ht="15.75" customHeight="1">
      <c r="A8" s="318"/>
      <c r="B8" s="255" t="s">
        <v>22</v>
      </c>
      <c r="C8" s="256"/>
      <c r="D8" s="228" t="s">
        <v>39</v>
      </c>
      <c r="E8" s="230">
        <v>0</v>
      </c>
      <c r="F8" s="215" t="s">
        <v>19</v>
      </c>
      <c r="G8" s="236">
        <v>0</v>
      </c>
      <c r="H8" s="50"/>
      <c r="I8" s="5">
        <f>ROUND(E8/9*G8,0)</f>
        <v>0</v>
      </c>
      <c r="J8" s="34">
        <v>0</v>
      </c>
      <c r="K8" s="5">
        <f>ROUND(I8*J8,0)</f>
        <v>0</v>
      </c>
      <c r="L8" s="37">
        <f>SUM(I8+K8)</f>
        <v>0</v>
      </c>
      <c r="M8" s="5">
        <f>ROUND(I8*1.03,0)</f>
        <v>0</v>
      </c>
      <c r="N8" s="34">
        <v>0</v>
      </c>
      <c r="O8" s="5">
        <f>ROUND(M8*N8,0)</f>
        <v>0</v>
      </c>
      <c r="P8" s="44">
        <f>SUM(M8+O8)</f>
        <v>0</v>
      </c>
      <c r="Q8" s="5">
        <f>ROUND(M8*1.03,0)</f>
        <v>0</v>
      </c>
      <c r="R8" s="34">
        <v>0</v>
      </c>
      <c r="S8" s="5">
        <f>ROUND(Q8*R8,0)</f>
        <v>0</v>
      </c>
      <c r="T8" s="37">
        <f>SUM(Q8+S8)</f>
        <v>0</v>
      </c>
      <c r="U8" s="5">
        <f>ROUND(Q8*1.03,0)</f>
        <v>0</v>
      </c>
      <c r="V8" s="34">
        <v>0</v>
      </c>
      <c r="W8" s="5">
        <f>ROUND(U8*V8,0)</f>
        <v>0</v>
      </c>
      <c r="X8" s="44">
        <f>SUM(U8+W8)</f>
        <v>0</v>
      </c>
      <c r="Y8" s="5">
        <f>ROUND(U8*1.03,0)</f>
        <v>0</v>
      </c>
      <c r="Z8" s="34">
        <v>0</v>
      </c>
      <c r="AA8" s="5">
        <f>ROUND(Y8*Z8,0)</f>
        <v>0</v>
      </c>
      <c r="AB8" s="37">
        <f>SUM(Y8+AA8)</f>
        <v>0</v>
      </c>
      <c r="AC8" s="54">
        <f>SUM(L8+P8+T8+X8+AB8)</f>
        <v>0</v>
      </c>
    </row>
    <row r="9" spans="1:29" ht="15.75" customHeight="1">
      <c r="A9" s="318"/>
      <c r="B9" s="255"/>
      <c r="C9" s="257"/>
      <c r="D9" s="246"/>
      <c r="E9" s="231">
        <v>0</v>
      </c>
      <c r="F9" s="215" t="s">
        <v>19</v>
      </c>
      <c r="G9" s="214">
        <v>0</v>
      </c>
      <c r="H9" s="50"/>
      <c r="I9" s="5">
        <f aca="true" t="shared" si="0" ref="I9:I15">ROUND(E9/9*G9,0)</f>
        <v>0</v>
      </c>
      <c r="J9" s="34">
        <v>0</v>
      </c>
      <c r="K9" s="5">
        <f aca="true" t="shared" si="1" ref="K9:K19">ROUND(I9*J9,0)</f>
        <v>0</v>
      </c>
      <c r="L9" s="37">
        <f aca="true" t="shared" si="2" ref="L9:L18">SUM(I9+K9)</f>
        <v>0</v>
      </c>
      <c r="M9" s="5">
        <f aca="true" t="shared" si="3" ref="M9:M15">ROUND(I9*1.03,0)</f>
        <v>0</v>
      </c>
      <c r="N9" s="34">
        <v>0</v>
      </c>
      <c r="O9" s="5">
        <f aca="true" t="shared" si="4" ref="O9:O18">ROUND(M9*N9,0)</f>
        <v>0</v>
      </c>
      <c r="P9" s="44">
        <f aca="true" t="shared" si="5" ref="P9:P18">SUM(M9+O9)</f>
        <v>0</v>
      </c>
      <c r="Q9" s="5">
        <f aca="true" t="shared" si="6" ref="Q9:Q18">ROUND(M9*1.03,0)</f>
        <v>0</v>
      </c>
      <c r="R9" s="34">
        <v>0</v>
      </c>
      <c r="S9" s="5">
        <f aca="true" t="shared" si="7" ref="S9:S18">ROUND(Q9*R9,0)</f>
        <v>0</v>
      </c>
      <c r="T9" s="37">
        <f aca="true" t="shared" si="8" ref="T9:T18">SUM(Q9+S9)</f>
        <v>0</v>
      </c>
      <c r="U9" s="5">
        <f aca="true" t="shared" si="9" ref="U9:U18">ROUND(Q9*1.03,0)</f>
        <v>0</v>
      </c>
      <c r="V9" s="34">
        <v>0</v>
      </c>
      <c r="W9" s="5">
        <f aca="true" t="shared" si="10" ref="W9:W18">ROUND(U9*V9,0)</f>
        <v>0</v>
      </c>
      <c r="X9" s="44">
        <f aca="true" t="shared" si="11" ref="X9:X18">SUM(U9+W9)</f>
        <v>0</v>
      </c>
      <c r="Y9" s="5">
        <f aca="true" t="shared" si="12" ref="Y9:Y18">ROUND(U9*1.03,0)</f>
        <v>0</v>
      </c>
      <c r="Z9" s="34">
        <v>0</v>
      </c>
      <c r="AA9" s="5">
        <f aca="true" t="shared" si="13" ref="AA9:AA18">ROUND(Y9*Z9,0)</f>
        <v>0</v>
      </c>
      <c r="AB9" s="37">
        <f aca="true" t="shared" si="14" ref="AB9:AB18">SUM(Y9+AA9)</f>
        <v>0</v>
      </c>
      <c r="AC9" s="54">
        <f>SUM(L9+P9+T9+X9+AB9)</f>
        <v>0</v>
      </c>
    </row>
    <row r="10" spans="1:29" ht="15.75" customHeight="1">
      <c r="A10" s="318"/>
      <c r="B10" s="90"/>
      <c r="C10" s="4"/>
      <c r="D10" s="240"/>
      <c r="E10" s="36">
        <v>0</v>
      </c>
      <c r="F10" s="215" t="s">
        <v>19</v>
      </c>
      <c r="G10" s="35">
        <v>0</v>
      </c>
      <c r="H10" s="50"/>
      <c r="I10" s="5">
        <f t="shared" si="0"/>
        <v>0</v>
      </c>
      <c r="J10" s="34">
        <v>0</v>
      </c>
      <c r="K10" s="5">
        <f t="shared" si="1"/>
        <v>0</v>
      </c>
      <c r="L10" s="37">
        <f t="shared" si="2"/>
        <v>0</v>
      </c>
      <c r="M10" s="5">
        <f t="shared" si="3"/>
        <v>0</v>
      </c>
      <c r="N10" s="34">
        <v>0</v>
      </c>
      <c r="O10" s="5">
        <f t="shared" si="4"/>
        <v>0</v>
      </c>
      <c r="P10" s="44">
        <f t="shared" si="5"/>
        <v>0</v>
      </c>
      <c r="Q10" s="5">
        <f t="shared" si="6"/>
        <v>0</v>
      </c>
      <c r="R10" s="34">
        <v>0</v>
      </c>
      <c r="S10" s="5">
        <f t="shared" si="7"/>
        <v>0</v>
      </c>
      <c r="T10" s="37">
        <f t="shared" si="8"/>
        <v>0</v>
      </c>
      <c r="U10" s="5">
        <f t="shared" si="9"/>
        <v>0</v>
      </c>
      <c r="V10" s="34">
        <v>0</v>
      </c>
      <c r="W10" s="5">
        <f t="shared" si="10"/>
        <v>0</v>
      </c>
      <c r="X10" s="44">
        <f t="shared" si="11"/>
        <v>0</v>
      </c>
      <c r="Y10" s="5">
        <f t="shared" si="12"/>
        <v>0</v>
      </c>
      <c r="Z10" s="34">
        <v>0</v>
      </c>
      <c r="AA10" s="5">
        <f t="shared" si="13"/>
        <v>0</v>
      </c>
      <c r="AB10" s="37">
        <f t="shared" si="14"/>
        <v>0</v>
      </c>
      <c r="AC10" s="54">
        <f aca="true" t="shared" si="15" ref="AC10:AC15">SUM(L10+P10+T10+X10+AB10)</f>
        <v>0</v>
      </c>
    </row>
    <row r="11" spans="1:29" ht="15.75" customHeight="1">
      <c r="A11" s="318"/>
      <c r="B11" s="90"/>
      <c r="C11" s="3"/>
      <c r="D11" s="35"/>
      <c r="E11" s="36">
        <v>0</v>
      </c>
      <c r="F11" s="215" t="s">
        <v>19</v>
      </c>
      <c r="G11" s="35">
        <v>0</v>
      </c>
      <c r="H11" s="50"/>
      <c r="I11" s="5">
        <f t="shared" si="0"/>
        <v>0</v>
      </c>
      <c r="J11" s="34">
        <v>0</v>
      </c>
      <c r="K11" s="5">
        <f t="shared" si="1"/>
        <v>0</v>
      </c>
      <c r="L11" s="37">
        <f t="shared" si="2"/>
        <v>0</v>
      </c>
      <c r="M11" s="5">
        <f t="shared" si="3"/>
        <v>0</v>
      </c>
      <c r="N11" s="34">
        <v>0</v>
      </c>
      <c r="O11" s="5">
        <f t="shared" si="4"/>
        <v>0</v>
      </c>
      <c r="P11" s="44">
        <f t="shared" si="5"/>
        <v>0</v>
      </c>
      <c r="Q11" s="5">
        <f t="shared" si="6"/>
        <v>0</v>
      </c>
      <c r="R11" s="34">
        <v>0</v>
      </c>
      <c r="S11" s="5">
        <f t="shared" si="7"/>
        <v>0</v>
      </c>
      <c r="T11" s="37">
        <f t="shared" si="8"/>
        <v>0</v>
      </c>
      <c r="U11" s="5">
        <f t="shared" si="9"/>
        <v>0</v>
      </c>
      <c r="V11" s="34">
        <v>0</v>
      </c>
      <c r="W11" s="5">
        <f t="shared" si="10"/>
        <v>0</v>
      </c>
      <c r="X11" s="44">
        <f t="shared" si="11"/>
        <v>0</v>
      </c>
      <c r="Y11" s="5">
        <f t="shared" si="12"/>
        <v>0</v>
      </c>
      <c r="Z11" s="34">
        <v>0</v>
      </c>
      <c r="AA11" s="5">
        <f t="shared" si="13"/>
        <v>0</v>
      </c>
      <c r="AB11" s="37">
        <f t="shared" si="14"/>
        <v>0</v>
      </c>
      <c r="AC11" s="54">
        <f t="shared" si="15"/>
        <v>0</v>
      </c>
    </row>
    <row r="12" spans="1:29" ht="15.75" customHeight="1">
      <c r="A12" s="318"/>
      <c r="B12" s="90"/>
      <c r="C12" s="3"/>
      <c r="D12" s="35"/>
      <c r="E12" s="36">
        <v>0</v>
      </c>
      <c r="F12" s="215" t="s">
        <v>19</v>
      </c>
      <c r="G12" s="35">
        <v>0</v>
      </c>
      <c r="H12" s="50"/>
      <c r="I12" s="5">
        <f t="shared" si="0"/>
        <v>0</v>
      </c>
      <c r="J12" s="34">
        <v>0</v>
      </c>
      <c r="K12" s="5">
        <f t="shared" si="1"/>
        <v>0</v>
      </c>
      <c r="L12" s="37">
        <f t="shared" si="2"/>
        <v>0</v>
      </c>
      <c r="M12" s="5">
        <f t="shared" si="3"/>
        <v>0</v>
      </c>
      <c r="N12" s="34">
        <v>0</v>
      </c>
      <c r="O12" s="5">
        <f t="shared" si="4"/>
        <v>0</v>
      </c>
      <c r="P12" s="44">
        <f t="shared" si="5"/>
        <v>0</v>
      </c>
      <c r="Q12" s="5">
        <f t="shared" si="6"/>
        <v>0</v>
      </c>
      <c r="R12" s="34">
        <v>0</v>
      </c>
      <c r="S12" s="5">
        <f t="shared" si="7"/>
        <v>0</v>
      </c>
      <c r="T12" s="37">
        <f t="shared" si="8"/>
        <v>0</v>
      </c>
      <c r="U12" s="5">
        <f t="shared" si="9"/>
        <v>0</v>
      </c>
      <c r="V12" s="34">
        <v>0</v>
      </c>
      <c r="W12" s="5">
        <f t="shared" si="10"/>
        <v>0</v>
      </c>
      <c r="X12" s="44">
        <f t="shared" si="11"/>
        <v>0</v>
      </c>
      <c r="Y12" s="5">
        <f t="shared" si="12"/>
        <v>0</v>
      </c>
      <c r="Z12" s="34">
        <v>0</v>
      </c>
      <c r="AA12" s="5">
        <f t="shared" si="13"/>
        <v>0</v>
      </c>
      <c r="AB12" s="37">
        <f t="shared" si="14"/>
        <v>0</v>
      </c>
      <c r="AC12" s="54">
        <f t="shared" si="15"/>
        <v>0</v>
      </c>
    </row>
    <row r="13" spans="1:29" ht="15.75" customHeight="1">
      <c r="A13" s="318"/>
      <c r="B13" s="90"/>
      <c r="C13" s="40"/>
      <c r="D13" s="35"/>
      <c r="E13" s="36">
        <v>0</v>
      </c>
      <c r="F13" s="215" t="s">
        <v>19</v>
      </c>
      <c r="G13" s="35">
        <v>0</v>
      </c>
      <c r="H13" s="50"/>
      <c r="I13" s="5">
        <f t="shared" si="0"/>
        <v>0</v>
      </c>
      <c r="J13" s="34">
        <v>0</v>
      </c>
      <c r="K13" s="5">
        <f t="shared" si="1"/>
        <v>0</v>
      </c>
      <c r="L13" s="37">
        <f t="shared" si="2"/>
        <v>0</v>
      </c>
      <c r="M13" s="5">
        <f t="shared" si="3"/>
        <v>0</v>
      </c>
      <c r="N13" s="34">
        <v>0</v>
      </c>
      <c r="O13" s="5">
        <f t="shared" si="4"/>
        <v>0</v>
      </c>
      <c r="P13" s="44">
        <f t="shared" si="5"/>
        <v>0</v>
      </c>
      <c r="Q13" s="5">
        <f t="shared" si="6"/>
        <v>0</v>
      </c>
      <c r="R13" s="34">
        <v>0</v>
      </c>
      <c r="S13" s="5">
        <f t="shared" si="7"/>
        <v>0</v>
      </c>
      <c r="T13" s="37">
        <f t="shared" si="8"/>
        <v>0</v>
      </c>
      <c r="U13" s="5">
        <f t="shared" si="9"/>
        <v>0</v>
      </c>
      <c r="V13" s="34">
        <v>0</v>
      </c>
      <c r="W13" s="5">
        <f t="shared" si="10"/>
        <v>0</v>
      </c>
      <c r="X13" s="44">
        <f t="shared" si="11"/>
        <v>0</v>
      </c>
      <c r="Y13" s="5">
        <f t="shared" si="12"/>
        <v>0</v>
      </c>
      <c r="Z13" s="34">
        <v>0</v>
      </c>
      <c r="AA13" s="5">
        <f t="shared" si="13"/>
        <v>0</v>
      </c>
      <c r="AB13" s="37">
        <f t="shared" si="14"/>
        <v>0</v>
      </c>
      <c r="AC13" s="54">
        <f t="shared" si="15"/>
        <v>0</v>
      </c>
    </row>
    <row r="14" spans="1:29" ht="15.75" customHeight="1">
      <c r="A14" s="318"/>
      <c r="B14" s="90"/>
      <c r="C14" s="40"/>
      <c r="D14" s="35"/>
      <c r="E14" s="36">
        <v>0</v>
      </c>
      <c r="F14" s="215" t="s">
        <v>19</v>
      </c>
      <c r="G14" s="35">
        <v>0</v>
      </c>
      <c r="H14" s="50"/>
      <c r="I14" s="5">
        <f t="shared" si="0"/>
        <v>0</v>
      </c>
      <c r="J14" s="34">
        <v>0</v>
      </c>
      <c r="K14" s="5">
        <f t="shared" si="1"/>
        <v>0</v>
      </c>
      <c r="L14" s="37">
        <f t="shared" si="2"/>
        <v>0</v>
      </c>
      <c r="M14" s="5">
        <f t="shared" si="3"/>
        <v>0</v>
      </c>
      <c r="N14" s="34">
        <v>0</v>
      </c>
      <c r="O14" s="5">
        <f t="shared" si="4"/>
        <v>0</v>
      </c>
      <c r="P14" s="44">
        <f t="shared" si="5"/>
        <v>0</v>
      </c>
      <c r="Q14" s="5">
        <f t="shared" si="6"/>
        <v>0</v>
      </c>
      <c r="R14" s="34">
        <v>0</v>
      </c>
      <c r="S14" s="5">
        <f t="shared" si="7"/>
        <v>0</v>
      </c>
      <c r="T14" s="37">
        <f t="shared" si="8"/>
        <v>0</v>
      </c>
      <c r="U14" s="5">
        <f t="shared" si="9"/>
        <v>0</v>
      </c>
      <c r="V14" s="34">
        <v>0</v>
      </c>
      <c r="W14" s="5">
        <f t="shared" si="10"/>
        <v>0</v>
      </c>
      <c r="X14" s="44">
        <f t="shared" si="11"/>
        <v>0</v>
      </c>
      <c r="Y14" s="5">
        <f t="shared" si="12"/>
        <v>0</v>
      </c>
      <c r="Z14" s="34">
        <v>0</v>
      </c>
      <c r="AA14" s="5">
        <f t="shared" si="13"/>
        <v>0</v>
      </c>
      <c r="AB14" s="37">
        <f t="shared" si="14"/>
        <v>0</v>
      </c>
      <c r="AC14" s="54">
        <f t="shared" si="15"/>
        <v>0</v>
      </c>
    </row>
    <row r="15" spans="1:29" ht="15.75" customHeight="1">
      <c r="A15" s="318"/>
      <c r="B15" s="91"/>
      <c r="C15" s="40"/>
      <c r="D15" s="35"/>
      <c r="E15" s="36">
        <v>0</v>
      </c>
      <c r="F15" s="215" t="s">
        <v>19</v>
      </c>
      <c r="G15" s="35">
        <v>0</v>
      </c>
      <c r="H15" s="50"/>
      <c r="I15" s="36">
        <f t="shared" si="0"/>
        <v>0</v>
      </c>
      <c r="J15" s="34">
        <v>0</v>
      </c>
      <c r="K15" s="5">
        <f t="shared" si="1"/>
        <v>0</v>
      </c>
      <c r="L15" s="37">
        <f t="shared" si="2"/>
        <v>0</v>
      </c>
      <c r="M15" s="5">
        <f t="shared" si="3"/>
        <v>0</v>
      </c>
      <c r="N15" s="34">
        <v>0</v>
      </c>
      <c r="O15" s="5">
        <f t="shared" si="4"/>
        <v>0</v>
      </c>
      <c r="P15" s="44">
        <f t="shared" si="5"/>
        <v>0</v>
      </c>
      <c r="Q15" s="5">
        <f t="shared" si="6"/>
        <v>0</v>
      </c>
      <c r="R15" s="34">
        <v>0</v>
      </c>
      <c r="S15" s="5">
        <f t="shared" si="7"/>
        <v>0</v>
      </c>
      <c r="T15" s="37">
        <f t="shared" si="8"/>
        <v>0</v>
      </c>
      <c r="U15" s="5">
        <f t="shared" si="9"/>
        <v>0</v>
      </c>
      <c r="V15" s="34">
        <v>0</v>
      </c>
      <c r="W15" s="5">
        <f t="shared" si="10"/>
        <v>0</v>
      </c>
      <c r="X15" s="44">
        <f t="shared" si="11"/>
        <v>0</v>
      </c>
      <c r="Y15" s="5">
        <f t="shared" si="12"/>
        <v>0</v>
      </c>
      <c r="Z15" s="34">
        <v>0</v>
      </c>
      <c r="AA15" s="5">
        <f t="shared" si="13"/>
        <v>0</v>
      </c>
      <c r="AB15" s="37">
        <f t="shared" si="14"/>
        <v>0</v>
      </c>
      <c r="AC15" s="54">
        <f t="shared" si="15"/>
        <v>0</v>
      </c>
    </row>
    <row r="16" spans="1:29" ht="15.75" customHeight="1">
      <c r="A16" s="318"/>
      <c r="B16" s="196"/>
      <c r="C16" s="187" t="s">
        <v>74</v>
      </c>
      <c r="D16" s="188" t="s">
        <v>2</v>
      </c>
      <c r="E16" s="188" t="s">
        <v>10</v>
      </c>
      <c r="F16" s="258"/>
      <c r="G16" s="221" t="s">
        <v>75</v>
      </c>
      <c r="H16" s="183"/>
      <c r="I16" s="200"/>
      <c r="J16" s="201"/>
      <c r="K16" s="200"/>
      <c r="L16" s="184"/>
      <c r="M16" s="200"/>
      <c r="N16" s="201"/>
      <c r="O16" s="200"/>
      <c r="P16" s="185"/>
      <c r="Q16" s="200"/>
      <c r="R16" s="201"/>
      <c r="S16" s="200"/>
      <c r="T16" s="184"/>
      <c r="U16" s="200"/>
      <c r="V16" s="201"/>
      <c r="W16" s="200"/>
      <c r="X16" s="185"/>
      <c r="Y16" s="200"/>
      <c r="Z16" s="201"/>
      <c r="AA16" s="200"/>
      <c r="AB16" s="184"/>
      <c r="AC16" s="55"/>
    </row>
    <row r="17" spans="1:29" ht="15.75" customHeight="1">
      <c r="A17" s="318"/>
      <c r="B17" s="340" t="s">
        <v>23</v>
      </c>
      <c r="C17" s="3" t="s">
        <v>96</v>
      </c>
      <c r="D17" s="35" t="s">
        <v>92</v>
      </c>
      <c r="E17" s="36">
        <v>0</v>
      </c>
      <c r="F17" s="239" t="s">
        <v>20</v>
      </c>
      <c r="G17" s="35">
        <v>12</v>
      </c>
      <c r="H17" s="50"/>
      <c r="I17" s="5">
        <f>ROUND(E17/12*G17,0)</f>
        <v>0</v>
      </c>
      <c r="J17" s="199">
        <v>0</v>
      </c>
      <c r="K17" s="5">
        <f t="shared" si="1"/>
        <v>0</v>
      </c>
      <c r="L17" s="37">
        <f t="shared" si="2"/>
        <v>0</v>
      </c>
      <c r="M17" s="5">
        <f>ROUND(I17*1.03,0)</f>
        <v>0</v>
      </c>
      <c r="N17" s="34">
        <v>0</v>
      </c>
      <c r="O17" s="5">
        <f t="shared" si="4"/>
        <v>0</v>
      </c>
      <c r="P17" s="44">
        <f t="shared" si="5"/>
        <v>0</v>
      </c>
      <c r="Q17" s="5">
        <f t="shared" si="6"/>
        <v>0</v>
      </c>
      <c r="R17" s="34">
        <v>0</v>
      </c>
      <c r="S17" s="5">
        <f t="shared" si="7"/>
        <v>0</v>
      </c>
      <c r="T17" s="37">
        <f t="shared" si="8"/>
        <v>0</v>
      </c>
      <c r="U17" s="5">
        <f t="shared" si="9"/>
        <v>0</v>
      </c>
      <c r="V17" s="34">
        <v>0</v>
      </c>
      <c r="W17" s="5">
        <f t="shared" si="10"/>
        <v>0</v>
      </c>
      <c r="X17" s="44">
        <f t="shared" si="11"/>
        <v>0</v>
      </c>
      <c r="Y17" s="5">
        <f t="shared" si="12"/>
        <v>0</v>
      </c>
      <c r="Z17" s="34">
        <v>0</v>
      </c>
      <c r="AA17" s="5">
        <f t="shared" si="13"/>
        <v>0</v>
      </c>
      <c r="AB17" s="37">
        <f t="shared" si="14"/>
        <v>0</v>
      </c>
      <c r="AC17" s="54">
        <f>SUM(L17+P17+T17+X17+AB17)</f>
        <v>0</v>
      </c>
    </row>
    <row r="18" spans="1:29" ht="15.75" customHeight="1">
      <c r="A18" s="318"/>
      <c r="B18" s="341"/>
      <c r="C18" s="3"/>
      <c r="D18" s="35"/>
      <c r="E18" s="36">
        <v>0</v>
      </c>
      <c r="F18" s="215" t="s">
        <v>20</v>
      </c>
      <c r="G18" s="186">
        <v>0</v>
      </c>
      <c r="H18" s="50"/>
      <c r="I18" s="18">
        <f>ROUND(E18/12*G18,0)</f>
        <v>0</v>
      </c>
      <c r="J18" s="34">
        <v>0</v>
      </c>
      <c r="K18" s="5">
        <f t="shared" si="1"/>
        <v>0</v>
      </c>
      <c r="L18" s="37">
        <f t="shared" si="2"/>
        <v>0</v>
      </c>
      <c r="M18" s="5">
        <f>ROUND(I18*1.03,0)</f>
        <v>0</v>
      </c>
      <c r="N18" s="34">
        <v>0</v>
      </c>
      <c r="O18" s="5">
        <f t="shared" si="4"/>
        <v>0</v>
      </c>
      <c r="P18" s="44">
        <f t="shared" si="5"/>
        <v>0</v>
      </c>
      <c r="Q18" s="36">
        <f t="shared" si="6"/>
        <v>0</v>
      </c>
      <c r="R18" s="34">
        <v>0</v>
      </c>
      <c r="S18" s="5">
        <f t="shared" si="7"/>
        <v>0</v>
      </c>
      <c r="T18" s="37">
        <f t="shared" si="8"/>
        <v>0</v>
      </c>
      <c r="U18" s="5">
        <f t="shared" si="9"/>
        <v>0</v>
      </c>
      <c r="V18" s="34">
        <v>0</v>
      </c>
      <c r="W18" s="5">
        <f t="shared" si="10"/>
        <v>0</v>
      </c>
      <c r="X18" s="44">
        <f t="shared" si="11"/>
        <v>0</v>
      </c>
      <c r="Y18" s="36">
        <f t="shared" si="12"/>
        <v>0</v>
      </c>
      <c r="Z18" s="34">
        <v>0</v>
      </c>
      <c r="AA18" s="5">
        <f t="shared" si="13"/>
        <v>0</v>
      </c>
      <c r="AB18" s="37">
        <f t="shared" si="14"/>
        <v>0</v>
      </c>
      <c r="AC18" s="54">
        <f>SUM(L18+P18+T18+X18+AB18)</f>
        <v>0</v>
      </c>
    </row>
    <row r="19" spans="1:29" ht="15.75" customHeight="1">
      <c r="A19" s="318"/>
      <c r="B19" s="341"/>
      <c r="C19" s="3"/>
      <c r="D19" s="35"/>
      <c r="E19" s="36">
        <v>0</v>
      </c>
      <c r="F19" s="215" t="s">
        <v>20</v>
      </c>
      <c r="G19" s="186">
        <v>0</v>
      </c>
      <c r="H19" s="50"/>
      <c r="I19" s="18">
        <f>ROUND(E19/12*G19,0)</f>
        <v>0</v>
      </c>
      <c r="J19" s="34">
        <v>0</v>
      </c>
      <c r="K19" s="5">
        <f t="shared" si="1"/>
        <v>0</v>
      </c>
      <c r="L19" s="37">
        <f>SUM(I19+K19)</f>
        <v>0</v>
      </c>
      <c r="M19" s="5">
        <f>ROUND(I19*1.03,0)</f>
        <v>0</v>
      </c>
      <c r="N19" s="34">
        <v>0</v>
      </c>
      <c r="O19" s="5">
        <f>ROUND(M19*N19,0)</f>
        <v>0</v>
      </c>
      <c r="P19" s="44">
        <f>SUM(M19+O19)</f>
        <v>0</v>
      </c>
      <c r="Q19" s="36">
        <f>ROUND(M19*1.03,0)</f>
        <v>0</v>
      </c>
      <c r="R19" s="34">
        <v>0</v>
      </c>
      <c r="S19" s="5">
        <f>ROUND(Q19*R19,0)</f>
        <v>0</v>
      </c>
      <c r="T19" s="37">
        <f>SUM(Q19+S19)</f>
        <v>0</v>
      </c>
      <c r="U19" s="5">
        <f>ROUND(Q19*1.03,0)</f>
        <v>0</v>
      </c>
      <c r="V19" s="34">
        <v>0</v>
      </c>
      <c r="W19" s="5">
        <f>ROUND(U19*V19,0)</f>
        <v>0</v>
      </c>
      <c r="X19" s="44">
        <f>SUM(U19+W19)</f>
        <v>0</v>
      </c>
      <c r="Y19" s="36">
        <f>ROUND(U19*1.03,0)</f>
        <v>0</v>
      </c>
      <c r="Z19" s="34">
        <v>0</v>
      </c>
      <c r="AA19" s="5">
        <f>ROUND(Y19*Z19,0)</f>
        <v>0</v>
      </c>
      <c r="AB19" s="37">
        <f>SUM(Y19+AA19)</f>
        <v>0</v>
      </c>
      <c r="AC19" s="54">
        <f>SUM(L19+P19+T19+X19+AB19)</f>
        <v>0</v>
      </c>
    </row>
    <row r="20" spans="1:30" s="1" customFormat="1" ht="24.75" customHeight="1">
      <c r="A20" s="318"/>
      <c r="B20" s="341"/>
      <c r="C20" s="187" t="s">
        <v>40</v>
      </c>
      <c r="D20" s="222" t="s">
        <v>43</v>
      </c>
      <c r="E20" s="223" t="s">
        <v>44</v>
      </c>
      <c r="F20" s="265" t="s">
        <v>41</v>
      </c>
      <c r="G20" s="224" t="s">
        <v>70</v>
      </c>
      <c r="H20" s="166"/>
      <c r="I20" s="152"/>
      <c r="J20" s="197" t="s">
        <v>45</v>
      </c>
      <c r="K20" s="198"/>
      <c r="L20" s="167"/>
      <c r="M20" s="198"/>
      <c r="N20" s="197" t="s">
        <v>45</v>
      </c>
      <c r="O20" s="198"/>
      <c r="P20" s="168"/>
      <c r="Q20" s="198"/>
      <c r="R20" s="197" t="s">
        <v>45</v>
      </c>
      <c r="S20" s="198"/>
      <c r="T20" s="167"/>
      <c r="U20" s="198"/>
      <c r="V20" s="197" t="s">
        <v>45</v>
      </c>
      <c r="W20" s="198"/>
      <c r="X20" s="168"/>
      <c r="Y20" s="198"/>
      <c r="Z20" s="197" t="s">
        <v>45</v>
      </c>
      <c r="AA20" s="198"/>
      <c r="AB20" s="167"/>
      <c r="AC20" s="169"/>
      <c r="AD20" s="153"/>
    </row>
    <row r="21" spans="1:30" s="165" customFormat="1" ht="15.75" customHeight="1">
      <c r="A21" s="318"/>
      <c r="B21" s="341"/>
      <c r="C21" s="173" t="s">
        <v>96</v>
      </c>
      <c r="D21" s="61" t="s">
        <v>110</v>
      </c>
      <c r="E21" s="174">
        <v>0</v>
      </c>
      <c r="F21" s="175">
        <v>12</v>
      </c>
      <c r="G21" s="175">
        <v>0</v>
      </c>
      <c r="H21" s="62"/>
      <c r="I21" s="176">
        <f>(E21*F21)*G21</f>
        <v>0</v>
      </c>
      <c r="J21" s="177">
        <f>1385/4.5*0.5+1496+1496/4.5*4</f>
        <v>2979.666666666667</v>
      </c>
      <c r="K21" s="178">
        <f>J21*G21</f>
        <v>0</v>
      </c>
      <c r="L21" s="179">
        <f>SUM(I21+K21)</f>
        <v>0</v>
      </c>
      <c r="M21" s="180">
        <f>ROUND(I21*1.03,0)</f>
        <v>0</v>
      </c>
      <c r="N21" s="177">
        <f>ROUND(J21*1.08,0)</f>
        <v>3218</v>
      </c>
      <c r="O21" s="178">
        <f>N21*G21</f>
        <v>0</v>
      </c>
      <c r="P21" s="181">
        <f>SUM(M21+O21)</f>
        <v>0</v>
      </c>
      <c r="Q21" s="180">
        <f>ROUND(M21*1.03,0)</f>
        <v>0</v>
      </c>
      <c r="R21" s="177">
        <f>ROUND(N21*1.08,0)</f>
        <v>3475</v>
      </c>
      <c r="S21" s="176">
        <f>R21*G21</f>
        <v>0</v>
      </c>
      <c r="T21" s="179">
        <f>SUM(Q21+S21)</f>
        <v>0</v>
      </c>
      <c r="U21" s="180">
        <f>ROUND(Q21*1.03,0)</f>
        <v>0</v>
      </c>
      <c r="V21" s="177">
        <f>ROUND(R21*1.08,0)</f>
        <v>3753</v>
      </c>
      <c r="W21" s="178">
        <f>V21*G21</f>
        <v>0</v>
      </c>
      <c r="X21" s="181">
        <f>SUM(U21+W21)</f>
        <v>0</v>
      </c>
      <c r="Y21" s="180">
        <f>ROUND(U21*1.03,0)</f>
        <v>0</v>
      </c>
      <c r="Z21" s="177">
        <f>ROUND(V21*1.08,0)</f>
        <v>4053</v>
      </c>
      <c r="AA21" s="176">
        <f>Z21*G21</f>
        <v>0</v>
      </c>
      <c r="AB21" s="179">
        <f>SUM(Y21+AA21)</f>
        <v>0</v>
      </c>
      <c r="AC21" s="182">
        <f>SUM(L21+P21+T21+X21+AB21)</f>
        <v>0</v>
      </c>
      <c r="AD21" s="164"/>
    </row>
    <row r="22" spans="1:30" s="165" customFormat="1" ht="15.75" customHeight="1">
      <c r="A22" s="318"/>
      <c r="B22" s="341"/>
      <c r="C22" s="202"/>
      <c r="D22" s="35"/>
      <c r="E22" s="213">
        <v>0</v>
      </c>
      <c r="F22" s="214">
        <v>0</v>
      </c>
      <c r="G22" s="214">
        <v>0</v>
      </c>
      <c r="H22" s="50"/>
      <c r="I22" s="215">
        <f>(E22*F22)*G22</f>
        <v>0</v>
      </c>
      <c r="J22" s="216">
        <v>0</v>
      </c>
      <c r="K22" s="217">
        <f>J22*G22</f>
        <v>0</v>
      </c>
      <c r="L22" s="218">
        <f>SUM(I22+K22)</f>
        <v>0</v>
      </c>
      <c r="M22" s="219">
        <f>ROUND(I22*1.03,0)</f>
        <v>0</v>
      </c>
      <c r="N22" s="216">
        <f>ROUND(J22*1.08,0)</f>
        <v>0</v>
      </c>
      <c r="O22" s="217">
        <f>N22*G22</f>
        <v>0</v>
      </c>
      <c r="P22" s="220">
        <f>SUM(M22+O22)</f>
        <v>0</v>
      </c>
      <c r="Q22" s="219">
        <f>ROUND(M22*1.03,0)</f>
        <v>0</v>
      </c>
      <c r="R22" s="216">
        <f>ROUND(N22*1.08,0)</f>
        <v>0</v>
      </c>
      <c r="S22" s="215">
        <f>R22*G22</f>
        <v>0</v>
      </c>
      <c r="T22" s="218">
        <f>SUM(Q22+S22)</f>
        <v>0</v>
      </c>
      <c r="U22" s="219">
        <f>ROUND(Q22*1.03,0)</f>
        <v>0</v>
      </c>
      <c r="V22" s="216">
        <f>ROUND(R22*1.08,0)</f>
        <v>0</v>
      </c>
      <c r="W22" s="217">
        <f>V22*G22</f>
        <v>0</v>
      </c>
      <c r="X22" s="220">
        <f>SUM(U22+W22)</f>
        <v>0</v>
      </c>
      <c r="Y22" s="219">
        <f>ROUND(U22*1.03,0)</f>
        <v>0</v>
      </c>
      <c r="Z22" s="216">
        <f>ROUND(V22*1.08,0)</f>
        <v>0</v>
      </c>
      <c r="AA22" s="215">
        <f>Z22*G22</f>
        <v>0</v>
      </c>
      <c r="AB22" s="218">
        <f>SUM(Y22+AA22)</f>
        <v>0</v>
      </c>
      <c r="AC22" s="203">
        <f>SUM(L22+P22+T22+X22+AB22)</f>
        <v>0</v>
      </c>
      <c r="AD22" s="164"/>
    </row>
    <row r="23" spans="1:29" ht="15.75" customHeight="1">
      <c r="A23" s="318"/>
      <c r="B23" s="341"/>
      <c r="C23" s="204"/>
      <c r="D23" s="205"/>
      <c r="E23" s="206">
        <v>0</v>
      </c>
      <c r="F23" s="207">
        <v>0</v>
      </c>
      <c r="G23" s="207">
        <v>0</v>
      </c>
      <c r="H23" s="208"/>
      <c r="I23" s="209">
        <f>E23/12*G23</f>
        <v>0</v>
      </c>
      <c r="J23" s="210">
        <v>0</v>
      </c>
      <c r="K23" s="217">
        <f>J23*G23</f>
        <v>0</v>
      </c>
      <c r="L23" s="38">
        <f>SUM(I23+K23)</f>
        <v>0</v>
      </c>
      <c r="M23" s="7">
        <f>ROUND(I23*1.03,0)</f>
        <v>0</v>
      </c>
      <c r="N23" s="216">
        <f>ROUND(J23*1.08,0)</f>
        <v>0</v>
      </c>
      <c r="O23" s="217">
        <f>N23*G23</f>
        <v>0</v>
      </c>
      <c r="P23" s="45">
        <f>SUM(M23+O23)</f>
        <v>0</v>
      </c>
      <c r="Q23" s="211">
        <f>ROUND(M23*1.03,0)</f>
        <v>0</v>
      </c>
      <c r="R23" s="216">
        <f>ROUND(N23*1.08,0)</f>
        <v>0</v>
      </c>
      <c r="S23" s="215">
        <f>R23*G23</f>
        <v>0</v>
      </c>
      <c r="T23" s="38">
        <f>SUM(Q23+S23)</f>
        <v>0</v>
      </c>
      <c r="U23" s="7">
        <f>ROUND(Q23*1.03,0)</f>
        <v>0</v>
      </c>
      <c r="V23" s="216">
        <f>ROUND(R23*1.08,0)</f>
        <v>0</v>
      </c>
      <c r="W23" s="217">
        <f>V23*G23</f>
        <v>0</v>
      </c>
      <c r="X23" s="45">
        <f>SUM(U23+W23)</f>
        <v>0</v>
      </c>
      <c r="Y23" s="211">
        <f>ROUND(U23*1.03,0)</f>
        <v>0</v>
      </c>
      <c r="Z23" s="216">
        <f>ROUND(V23*1.08,0)</f>
        <v>0</v>
      </c>
      <c r="AA23" s="215">
        <f>Z23*G23</f>
        <v>0</v>
      </c>
      <c r="AB23" s="38">
        <f>SUM(Y23+AA23)</f>
        <v>0</v>
      </c>
      <c r="AC23" s="212">
        <f>SUM(L23+P23+T23+X23+AB23)</f>
        <v>0</v>
      </c>
    </row>
    <row r="24" spans="1:30" s="1" customFormat="1" ht="24" customHeight="1">
      <c r="A24" s="318"/>
      <c r="B24" s="341"/>
      <c r="C24" s="187" t="s">
        <v>97</v>
      </c>
      <c r="D24" s="232" t="s">
        <v>47</v>
      </c>
      <c r="E24" s="223" t="s">
        <v>46</v>
      </c>
      <c r="F24" s="345" t="s">
        <v>42</v>
      </c>
      <c r="G24" s="346"/>
      <c r="H24" s="166"/>
      <c r="I24" s="152"/>
      <c r="J24" s="233"/>
      <c r="K24" s="198"/>
      <c r="L24" s="167"/>
      <c r="M24" s="152"/>
      <c r="N24" s="233"/>
      <c r="O24" s="198"/>
      <c r="P24" s="168">
        <f>SUM(M24+O24)</f>
        <v>0</v>
      </c>
      <c r="Q24" s="234"/>
      <c r="R24" s="235"/>
      <c r="S24" s="234"/>
      <c r="T24" s="167"/>
      <c r="U24" s="152"/>
      <c r="V24" s="233"/>
      <c r="W24" s="198"/>
      <c r="X24" s="168">
        <f>SUM(U24+W24)</f>
        <v>0</v>
      </c>
      <c r="Y24" s="234"/>
      <c r="Z24" s="235"/>
      <c r="AA24" s="234"/>
      <c r="AB24" s="167"/>
      <c r="AC24" s="169"/>
      <c r="AD24" s="153"/>
    </row>
    <row r="25" spans="1:29" ht="15.75" customHeight="1">
      <c r="A25" s="318"/>
      <c r="B25" s="341"/>
      <c r="C25" s="58" t="s">
        <v>18</v>
      </c>
      <c r="D25" s="61"/>
      <c r="E25" s="171"/>
      <c r="F25" s="347">
        <v>0</v>
      </c>
      <c r="G25" s="348"/>
      <c r="H25" s="62"/>
      <c r="I25" s="59">
        <f>(D25*E25)*F25</f>
        <v>0</v>
      </c>
      <c r="J25" s="132">
        <v>0</v>
      </c>
      <c r="K25" s="60">
        <f>I25*J25</f>
        <v>0</v>
      </c>
      <c r="L25" s="63">
        <f>I25+K25</f>
        <v>0</v>
      </c>
      <c r="M25" s="5">
        <f>ROUND(I25*1.03,0)</f>
        <v>0</v>
      </c>
      <c r="N25" s="132">
        <v>0</v>
      </c>
      <c r="O25" s="60">
        <f>M25*N25</f>
        <v>0</v>
      </c>
      <c r="P25" s="170">
        <f>M25+O25</f>
        <v>0</v>
      </c>
      <c r="Q25" s="60">
        <f>ROUND(M25*1.03,0)</f>
        <v>0</v>
      </c>
      <c r="R25" s="132">
        <v>0</v>
      </c>
      <c r="S25" s="60">
        <f>Q25*R25</f>
        <v>0</v>
      </c>
      <c r="T25" s="63">
        <f>Q25+S25</f>
        <v>0</v>
      </c>
      <c r="U25" s="5">
        <f>ROUND(Q25*1.03,0)</f>
        <v>0</v>
      </c>
      <c r="V25" s="132">
        <v>0</v>
      </c>
      <c r="W25" s="60">
        <f>U25*V25</f>
        <v>0</v>
      </c>
      <c r="X25" s="170">
        <f>U25+W25</f>
        <v>0</v>
      </c>
      <c r="Y25" s="60">
        <f>ROUND(U25*1.03,0)</f>
        <v>0</v>
      </c>
      <c r="Z25" s="132">
        <v>0</v>
      </c>
      <c r="AA25" s="60">
        <f>Y25*Z25</f>
        <v>0</v>
      </c>
      <c r="AB25" s="63">
        <f>Y25+AA25</f>
        <v>0</v>
      </c>
      <c r="AC25" s="64">
        <f>SUM(L25+P25+T25+X25+AB25)</f>
        <v>0</v>
      </c>
    </row>
    <row r="26" spans="1:29" ht="15.75" customHeight="1">
      <c r="A26" s="318"/>
      <c r="B26" s="341"/>
      <c r="C26" s="3" t="s">
        <v>48</v>
      </c>
      <c r="D26" s="35"/>
      <c r="E26" s="193"/>
      <c r="F26" s="336">
        <v>0</v>
      </c>
      <c r="G26" s="314"/>
      <c r="H26" s="50"/>
      <c r="I26" s="5">
        <f>D26*E26*F26</f>
        <v>0</v>
      </c>
      <c r="J26" s="34">
        <v>0.0765</v>
      </c>
      <c r="K26" s="5">
        <f>ROUND(I26*J26,0)</f>
        <v>0</v>
      </c>
      <c r="L26" s="37">
        <f>I26+K26</f>
        <v>0</v>
      </c>
      <c r="M26" s="18">
        <f>ROUND(I26*1.03,0)</f>
        <v>0</v>
      </c>
      <c r="N26" s="34">
        <v>0.0765</v>
      </c>
      <c r="O26" s="5">
        <f>ROUND(M26*N26,0)</f>
        <v>0</v>
      </c>
      <c r="P26" s="44">
        <f>M26+O26</f>
        <v>0</v>
      </c>
      <c r="Q26" s="5">
        <f>ROUND(M26*1.03,0)</f>
        <v>0</v>
      </c>
      <c r="R26" s="34">
        <v>0.0765</v>
      </c>
      <c r="S26" s="5">
        <f>ROUND(Q26*R26,0)</f>
        <v>0</v>
      </c>
      <c r="T26" s="37">
        <f>Q26+S26</f>
        <v>0</v>
      </c>
      <c r="U26" s="18">
        <f>ROUND(Q26*1.03,0)</f>
        <v>0</v>
      </c>
      <c r="V26" s="34">
        <v>0.0765</v>
      </c>
      <c r="W26" s="5">
        <f>ROUND(U26*V26,0)</f>
        <v>0</v>
      </c>
      <c r="X26" s="44">
        <f>U26+W26</f>
        <v>0</v>
      </c>
      <c r="Y26" s="5">
        <f>ROUND(U26*1.03,0)</f>
        <v>0</v>
      </c>
      <c r="Z26" s="34">
        <v>0.0765</v>
      </c>
      <c r="AA26" s="5">
        <f>ROUND(Y26*Z26,0)</f>
        <v>0</v>
      </c>
      <c r="AB26" s="37">
        <f>Y26+AA26</f>
        <v>0</v>
      </c>
      <c r="AC26" s="54">
        <f>SUM(L26+P26+T26+X26+AB26)</f>
        <v>0</v>
      </c>
    </row>
    <row r="27" spans="1:29" ht="15.75" customHeight="1">
      <c r="A27" s="318"/>
      <c r="B27" s="341"/>
      <c r="C27" s="3" t="s">
        <v>98</v>
      </c>
      <c r="D27" s="35">
        <v>0</v>
      </c>
      <c r="E27" s="248">
        <v>0</v>
      </c>
      <c r="F27" s="336">
        <v>0</v>
      </c>
      <c r="G27" s="314"/>
      <c r="H27" s="50"/>
      <c r="I27" s="5">
        <f>D27*E27*F27</f>
        <v>0</v>
      </c>
      <c r="J27" s="34">
        <v>0.0765</v>
      </c>
      <c r="K27" s="5">
        <f>ROUND(I27*J27,0)</f>
        <v>0</v>
      </c>
      <c r="L27" s="37">
        <f>I27+K27</f>
        <v>0</v>
      </c>
      <c r="M27" s="18">
        <f>ROUND(I27*1.03,0)</f>
        <v>0</v>
      </c>
      <c r="N27" s="34">
        <v>0.0765</v>
      </c>
      <c r="O27" s="5">
        <f>ROUND(M27*N27,0)</f>
        <v>0</v>
      </c>
      <c r="P27" s="44">
        <f>M27+O27</f>
        <v>0</v>
      </c>
      <c r="Q27" s="5">
        <f>ROUND(M27*1.03,0)</f>
        <v>0</v>
      </c>
      <c r="R27" s="34">
        <v>0.0765</v>
      </c>
      <c r="S27" s="5">
        <f>ROUND(Q27*R27,0)</f>
        <v>0</v>
      </c>
      <c r="T27" s="37">
        <f>Q27+S27</f>
        <v>0</v>
      </c>
      <c r="U27" s="18">
        <f>ROUND(Q27*1.03,0)</f>
        <v>0</v>
      </c>
      <c r="V27" s="34">
        <v>0.0765</v>
      </c>
      <c r="W27" s="5">
        <f>ROUND(U27*V27,0)</f>
        <v>0</v>
      </c>
      <c r="X27" s="44">
        <f>U27+W27</f>
        <v>0</v>
      </c>
      <c r="Y27" s="5">
        <f>ROUND(U27*1.03,0)</f>
        <v>0</v>
      </c>
      <c r="Z27" s="34">
        <v>0.0765</v>
      </c>
      <c r="AA27" s="5">
        <f>ROUND(Y27*Z27,0)</f>
        <v>0</v>
      </c>
      <c r="AB27" s="37">
        <f>Y27+AA27</f>
        <v>0</v>
      </c>
      <c r="AC27" s="54">
        <f>SUM(L27+P27+T27+X27+AB27)</f>
        <v>0</v>
      </c>
    </row>
    <row r="28" spans="1:31" ht="15.75" customHeight="1">
      <c r="A28" s="319"/>
      <c r="B28" s="91"/>
      <c r="C28" s="338" t="s">
        <v>69</v>
      </c>
      <c r="D28" s="339"/>
      <c r="E28" s="339"/>
      <c r="F28" s="339"/>
      <c r="G28" s="339"/>
      <c r="H28" s="339"/>
      <c r="I28" s="194">
        <f>SUM(I8:I27)</f>
        <v>0</v>
      </c>
      <c r="J28" s="195"/>
      <c r="K28" s="106">
        <f>SUM(K8:K27)</f>
        <v>0</v>
      </c>
      <c r="L28" s="143">
        <f>I28+K28</f>
        <v>0</v>
      </c>
      <c r="M28" s="194">
        <f>SUM(M8:M27)</f>
        <v>0</v>
      </c>
      <c r="N28" s="195"/>
      <c r="O28" s="106">
        <f>SUM(O8:O27)</f>
        <v>0</v>
      </c>
      <c r="P28" s="143">
        <f>SUM(M28:O28)</f>
        <v>0</v>
      </c>
      <c r="Q28" s="194">
        <f>SUM(Q8:Q27)</f>
        <v>0</v>
      </c>
      <c r="R28" s="195"/>
      <c r="S28" s="106">
        <f>SUM(S8:S27)</f>
        <v>0</v>
      </c>
      <c r="T28" s="143">
        <f>SUM(Q28:S28)</f>
        <v>0</v>
      </c>
      <c r="U28" s="194">
        <f>SUM(U8:U27)</f>
        <v>0</v>
      </c>
      <c r="V28" s="195"/>
      <c r="W28" s="106">
        <f>SUM(W8:W27)</f>
        <v>0</v>
      </c>
      <c r="X28" s="143">
        <f>SUM(U28:W28)</f>
        <v>0</v>
      </c>
      <c r="Y28" s="194">
        <f>SUM(Y8:Y27)</f>
        <v>0</v>
      </c>
      <c r="Z28" s="195"/>
      <c r="AA28" s="106">
        <f>SUM(AA8:AA27)</f>
        <v>0</v>
      </c>
      <c r="AB28" s="143">
        <f>SUM(Y28:AA28)</f>
        <v>0</v>
      </c>
      <c r="AC28" s="148">
        <f>SUM(L28+P28+T28+X28+AB28)</f>
        <v>0</v>
      </c>
      <c r="AD28" s="154">
        <f>SUM(AC8:AC27)</f>
        <v>0</v>
      </c>
      <c r="AE28" s="125"/>
    </row>
    <row r="29" spans="1:29" ht="12.75" customHeight="1">
      <c r="A29" s="342" t="s">
        <v>5</v>
      </c>
      <c r="B29" s="113"/>
      <c r="C29" s="69"/>
      <c r="D29" s="69"/>
      <c r="E29" s="70"/>
      <c r="F29" s="330"/>
      <c r="G29" s="330"/>
      <c r="H29" s="71"/>
      <c r="I29" s="70"/>
      <c r="J29" s="70"/>
      <c r="K29" s="72"/>
      <c r="L29" s="39"/>
      <c r="M29" s="10"/>
      <c r="N29" s="8"/>
      <c r="O29" s="8"/>
      <c r="P29" s="46"/>
      <c r="Q29" s="10"/>
      <c r="R29" s="8"/>
      <c r="S29" s="8"/>
      <c r="T29" s="39"/>
      <c r="U29" s="10"/>
      <c r="V29" s="8"/>
      <c r="W29" s="8"/>
      <c r="X29" s="46"/>
      <c r="Y29" s="10"/>
      <c r="Z29" s="8"/>
      <c r="AA29" s="8"/>
      <c r="AB29" s="39"/>
      <c r="AC29" s="54"/>
    </row>
    <row r="30" spans="1:29" ht="15" customHeight="1">
      <c r="A30" s="343"/>
      <c r="B30" s="90" t="s">
        <v>24</v>
      </c>
      <c r="C30" s="82" t="s">
        <v>17</v>
      </c>
      <c r="D30" s="82"/>
      <c r="E30" s="82"/>
      <c r="F30" s="82"/>
      <c r="G30" s="82"/>
      <c r="H30" s="82"/>
      <c r="I30" s="82"/>
      <c r="J30" s="82"/>
      <c r="K30" s="101"/>
      <c r="L30" s="37">
        <v>0</v>
      </c>
      <c r="M30" s="11"/>
      <c r="N30" s="12"/>
      <c r="O30" s="12"/>
      <c r="P30" s="44">
        <v>0</v>
      </c>
      <c r="Q30" s="11"/>
      <c r="R30" s="12"/>
      <c r="S30" s="12"/>
      <c r="T30" s="37">
        <v>0</v>
      </c>
      <c r="U30" s="11"/>
      <c r="V30" s="12"/>
      <c r="W30" s="12"/>
      <c r="X30" s="44">
        <v>0</v>
      </c>
      <c r="Y30" s="11"/>
      <c r="Z30" s="12"/>
      <c r="AA30" s="12"/>
      <c r="AB30" s="37">
        <v>0</v>
      </c>
      <c r="AC30" s="54">
        <f>SUM(L30+P30+T30+X30+AB30)</f>
        <v>0</v>
      </c>
    </row>
    <row r="31" spans="1:29" ht="11.25">
      <c r="A31" s="343"/>
      <c r="B31" s="90"/>
      <c r="C31" s="57"/>
      <c r="D31" s="102"/>
      <c r="E31" s="102"/>
      <c r="F31" s="102"/>
      <c r="G31" s="102"/>
      <c r="H31" s="102"/>
      <c r="I31" s="102"/>
      <c r="J31" s="102"/>
      <c r="K31" s="103"/>
      <c r="L31" s="37"/>
      <c r="M31" s="11"/>
      <c r="N31" s="12"/>
      <c r="O31" s="12"/>
      <c r="P31" s="44"/>
      <c r="Q31" s="11"/>
      <c r="R31" s="12"/>
      <c r="S31" s="12"/>
      <c r="T31" s="37"/>
      <c r="U31" s="11"/>
      <c r="V31" s="12"/>
      <c r="W31" s="12"/>
      <c r="X31" s="44"/>
      <c r="Y31" s="11"/>
      <c r="Z31" s="12"/>
      <c r="AA31" s="12"/>
      <c r="AB31" s="37"/>
      <c r="AC31" s="54"/>
    </row>
    <row r="32" spans="1:29" ht="11.25">
      <c r="A32" s="343"/>
      <c r="B32" s="91"/>
      <c r="C32" s="337" t="s">
        <v>35</v>
      </c>
      <c r="D32" s="337"/>
      <c r="E32" s="337"/>
      <c r="F32" s="337"/>
      <c r="G32" s="337"/>
      <c r="H32" s="104"/>
      <c r="I32" s="105"/>
      <c r="J32" s="105"/>
      <c r="K32" s="106"/>
      <c r="L32" s="106">
        <f>SUM(L30:L31)</f>
        <v>0</v>
      </c>
      <c r="M32" s="106"/>
      <c r="N32" s="106"/>
      <c r="O32" s="106"/>
      <c r="P32" s="106">
        <f>SUM(P30:P31)</f>
        <v>0</v>
      </c>
      <c r="Q32" s="106"/>
      <c r="R32" s="106"/>
      <c r="S32" s="106"/>
      <c r="T32" s="106">
        <f>SUM(T30:T31)</f>
        <v>0</v>
      </c>
      <c r="U32" s="106"/>
      <c r="V32" s="106"/>
      <c r="W32" s="106"/>
      <c r="X32" s="106">
        <f>SUM(X30:X31)</f>
        <v>0</v>
      </c>
      <c r="Y32" s="106"/>
      <c r="Z32" s="106"/>
      <c r="AA32" s="106"/>
      <c r="AB32" s="106">
        <f>SUM(AB30:AB31)</f>
        <v>0</v>
      </c>
      <c r="AC32" s="129">
        <f>SUM(L32+P32+T32+X32+AB32)</f>
        <v>0</v>
      </c>
    </row>
    <row r="33" spans="1:29" ht="11.25">
      <c r="A33" s="343"/>
      <c r="B33" s="90"/>
      <c r="C33" s="9"/>
      <c r="D33" s="313"/>
      <c r="E33" s="313"/>
      <c r="F33" s="313"/>
      <c r="G33" s="313"/>
      <c r="H33" s="313"/>
      <c r="I33" s="313"/>
      <c r="J33" s="313"/>
      <c r="K33" s="314"/>
      <c r="L33" s="37"/>
      <c r="M33" s="13"/>
      <c r="N33" s="14"/>
      <c r="O33" s="14"/>
      <c r="P33" s="44"/>
      <c r="Q33" s="13"/>
      <c r="R33" s="14"/>
      <c r="S33" s="14"/>
      <c r="T33" s="37"/>
      <c r="U33" s="13"/>
      <c r="V33" s="14"/>
      <c r="W33" s="14"/>
      <c r="X33" s="44"/>
      <c r="Y33" s="13"/>
      <c r="Z33" s="14"/>
      <c r="AA33" s="14"/>
      <c r="AB33" s="37"/>
      <c r="AC33" s="54"/>
    </row>
    <row r="34" spans="1:29" ht="13.5">
      <c r="A34" s="343"/>
      <c r="B34" s="90" t="s">
        <v>27</v>
      </c>
      <c r="C34" s="67" t="s">
        <v>3</v>
      </c>
      <c r="D34" s="81"/>
      <c r="E34" s="81"/>
      <c r="F34" s="81"/>
      <c r="G34" s="81"/>
      <c r="H34" s="81"/>
      <c r="I34" s="81"/>
      <c r="J34" s="81"/>
      <c r="K34" s="96"/>
      <c r="L34" s="37"/>
      <c r="M34" s="13"/>
      <c r="N34" s="14"/>
      <c r="O34" s="14"/>
      <c r="P34" s="44"/>
      <c r="Q34" s="13"/>
      <c r="R34" s="14"/>
      <c r="S34" s="14"/>
      <c r="T34" s="37"/>
      <c r="U34" s="13"/>
      <c r="V34" s="14"/>
      <c r="W34" s="14"/>
      <c r="X34" s="44"/>
      <c r="Y34" s="13"/>
      <c r="Z34" s="14"/>
      <c r="AA34" s="14"/>
      <c r="AB34" s="37"/>
      <c r="AC34" s="54"/>
    </row>
    <row r="35" spans="1:29" ht="11.25">
      <c r="A35" s="343"/>
      <c r="B35" s="90"/>
      <c r="C35" s="92" t="s">
        <v>25</v>
      </c>
      <c r="D35" s="81"/>
      <c r="E35" s="81"/>
      <c r="F35" s="81"/>
      <c r="G35" s="81"/>
      <c r="H35" s="81"/>
      <c r="I35" s="81"/>
      <c r="J35" s="81"/>
      <c r="K35" s="96"/>
      <c r="L35" s="37">
        <v>0</v>
      </c>
      <c r="M35" s="13"/>
      <c r="N35" s="14"/>
      <c r="O35" s="14"/>
      <c r="P35" s="44">
        <v>0</v>
      </c>
      <c r="Q35" s="13"/>
      <c r="R35" s="14"/>
      <c r="S35" s="14"/>
      <c r="T35" s="37">
        <v>0</v>
      </c>
      <c r="U35" s="13"/>
      <c r="V35" s="14"/>
      <c r="W35" s="14"/>
      <c r="X35" s="44">
        <v>0</v>
      </c>
      <c r="Y35" s="13"/>
      <c r="Z35" s="14"/>
      <c r="AA35" s="14"/>
      <c r="AB35" s="37">
        <v>0</v>
      </c>
      <c r="AC35" s="54">
        <f aca="true" t="shared" si="16" ref="AC35:AC40">L35+P35+T35+X35+AB35</f>
        <v>0</v>
      </c>
    </row>
    <row r="36" spans="1:29" ht="11.25">
      <c r="A36" s="343"/>
      <c r="B36" s="90"/>
      <c r="C36" s="92"/>
      <c r="D36" s="81"/>
      <c r="E36" s="81"/>
      <c r="F36" s="81"/>
      <c r="G36" s="81"/>
      <c r="H36" s="81"/>
      <c r="I36" s="81"/>
      <c r="J36" s="81"/>
      <c r="K36" s="96"/>
      <c r="L36" s="37"/>
      <c r="M36" s="13"/>
      <c r="N36" s="14"/>
      <c r="O36" s="14"/>
      <c r="P36" s="44"/>
      <c r="Q36" s="13"/>
      <c r="R36" s="14"/>
      <c r="S36" s="14"/>
      <c r="T36" s="37"/>
      <c r="U36" s="13"/>
      <c r="V36" s="14"/>
      <c r="W36" s="14"/>
      <c r="X36" s="44"/>
      <c r="Y36" s="13"/>
      <c r="Z36" s="14"/>
      <c r="AA36" s="14"/>
      <c r="AB36" s="37"/>
      <c r="AC36" s="54">
        <f t="shared" si="16"/>
        <v>0</v>
      </c>
    </row>
    <row r="37" spans="1:29" ht="11.25">
      <c r="A37" s="343"/>
      <c r="B37" s="90"/>
      <c r="C37" s="92" t="s">
        <v>26</v>
      </c>
      <c r="D37" s="97"/>
      <c r="E37" s="97"/>
      <c r="F37" s="97"/>
      <c r="G37" s="97"/>
      <c r="H37" s="97"/>
      <c r="I37" s="97"/>
      <c r="J37" s="97"/>
      <c r="K37" s="98"/>
      <c r="L37" s="37">
        <f>SUM(K37:K45)</f>
        <v>0</v>
      </c>
      <c r="M37" s="13"/>
      <c r="N37" s="14"/>
      <c r="O37" s="14"/>
      <c r="P37" s="44">
        <f>SUM(O37:O45)</f>
        <v>0</v>
      </c>
      <c r="Q37" s="13"/>
      <c r="R37" s="14"/>
      <c r="S37" s="14"/>
      <c r="T37" s="37">
        <f>SUM(S37:S45)</f>
        <v>0</v>
      </c>
      <c r="U37" s="13"/>
      <c r="V37" s="14"/>
      <c r="W37" s="14"/>
      <c r="X37" s="44">
        <f>SUM(W37:W45)</f>
        <v>0</v>
      </c>
      <c r="Y37" s="13"/>
      <c r="Z37" s="14"/>
      <c r="AA37" s="14"/>
      <c r="AB37" s="37">
        <f>SUM(AA37:AA45)</f>
        <v>0</v>
      </c>
      <c r="AC37" s="54">
        <f t="shared" si="16"/>
        <v>0</v>
      </c>
    </row>
    <row r="38" spans="1:29" ht="12.75" customHeight="1">
      <c r="A38" s="343"/>
      <c r="B38" s="90"/>
      <c r="C38" s="92"/>
      <c r="D38" s="97"/>
      <c r="E38" s="97"/>
      <c r="F38" s="97"/>
      <c r="G38" s="97"/>
      <c r="H38" s="97"/>
      <c r="I38" s="97"/>
      <c r="J38" s="97"/>
      <c r="K38" s="98"/>
      <c r="L38" s="37"/>
      <c r="M38" s="13"/>
      <c r="N38" s="14"/>
      <c r="O38" s="14"/>
      <c r="P38" s="44"/>
      <c r="Q38" s="13"/>
      <c r="R38" s="14"/>
      <c r="S38" s="14">
        <f>(O38*1.03)</f>
        <v>0</v>
      </c>
      <c r="T38" s="37"/>
      <c r="U38" s="13"/>
      <c r="V38" s="14"/>
      <c r="W38" s="14"/>
      <c r="X38" s="44"/>
      <c r="Y38" s="13"/>
      <c r="Z38" s="14"/>
      <c r="AA38" s="14">
        <f>(W38*1.03)</f>
        <v>0</v>
      </c>
      <c r="AB38" s="37"/>
      <c r="AC38" s="54">
        <f t="shared" si="16"/>
        <v>0</v>
      </c>
    </row>
    <row r="39" spans="1:29" ht="11.25">
      <c r="A39" s="343"/>
      <c r="B39" s="90"/>
      <c r="C39" s="92"/>
      <c r="D39" s="99"/>
      <c r="E39" s="99"/>
      <c r="F39" s="99"/>
      <c r="G39" s="99"/>
      <c r="H39" s="99"/>
      <c r="I39" s="99"/>
      <c r="J39" s="99"/>
      <c r="K39" s="100"/>
      <c r="L39" s="37"/>
      <c r="M39" s="13"/>
      <c r="N39" s="14"/>
      <c r="O39" s="14"/>
      <c r="P39" s="44"/>
      <c r="Q39" s="13"/>
      <c r="R39" s="14"/>
      <c r="S39" s="14"/>
      <c r="T39" s="37"/>
      <c r="U39" s="13"/>
      <c r="V39" s="14"/>
      <c r="W39" s="14"/>
      <c r="X39" s="44"/>
      <c r="Y39" s="13"/>
      <c r="Z39" s="14"/>
      <c r="AA39" s="14"/>
      <c r="AB39" s="37"/>
      <c r="AC39" s="54">
        <f t="shared" si="16"/>
        <v>0</v>
      </c>
    </row>
    <row r="40" spans="1:29" ht="11.25">
      <c r="A40" s="343"/>
      <c r="B40" s="91"/>
      <c r="C40" s="333" t="s">
        <v>36</v>
      </c>
      <c r="D40" s="333"/>
      <c r="E40" s="333"/>
      <c r="F40" s="333"/>
      <c r="G40" s="333"/>
      <c r="H40" s="333"/>
      <c r="I40" s="333"/>
      <c r="J40" s="333"/>
      <c r="K40" s="333"/>
      <c r="L40" s="106">
        <f>SUM(L34:L39)</f>
        <v>0</v>
      </c>
      <c r="M40" s="106"/>
      <c r="N40" s="106"/>
      <c r="O40" s="106"/>
      <c r="P40" s="106">
        <f>SUM(P34:P39)</f>
        <v>0</v>
      </c>
      <c r="Q40" s="106"/>
      <c r="R40" s="106"/>
      <c r="S40" s="106"/>
      <c r="T40" s="106">
        <f>SUM(T34:T39)</f>
        <v>0</v>
      </c>
      <c r="U40" s="106"/>
      <c r="V40" s="106"/>
      <c r="W40" s="106"/>
      <c r="X40" s="106">
        <f>SUM(X34:X39)</f>
        <v>0</v>
      </c>
      <c r="Y40" s="106"/>
      <c r="Z40" s="106"/>
      <c r="AA40" s="106"/>
      <c r="AB40" s="106">
        <f>SUM(AB34:AB39)</f>
        <v>0</v>
      </c>
      <c r="AC40" s="129">
        <f t="shared" si="16"/>
        <v>0</v>
      </c>
    </row>
    <row r="41" spans="1:29" ht="12.75" customHeight="1">
      <c r="A41" s="343"/>
      <c r="B41" s="90"/>
      <c r="C41" s="9"/>
      <c r="D41" s="29"/>
      <c r="E41" s="83"/>
      <c r="F41" s="315"/>
      <c r="G41" s="315"/>
      <c r="H41" s="225"/>
      <c r="I41" s="226"/>
      <c r="J41" s="292"/>
      <c r="K41" s="68"/>
      <c r="L41" s="37"/>
      <c r="M41" s="13"/>
      <c r="N41" s="14"/>
      <c r="O41" s="14"/>
      <c r="P41" s="44"/>
      <c r="Q41" s="13"/>
      <c r="R41" s="14"/>
      <c r="S41" s="14"/>
      <c r="T41" s="37"/>
      <c r="U41" s="13"/>
      <c r="V41" s="14"/>
      <c r="W41" s="14"/>
      <c r="X41" s="44"/>
      <c r="Y41" s="13"/>
      <c r="Z41" s="14"/>
      <c r="AA41" s="14"/>
      <c r="AB41" s="37"/>
      <c r="AC41" s="54"/>
    </row>
    <row r="42" spans="1:29" ht="16.5">
      <c r="A42" s="343"/>
      <c r="B42" s="90" t="s">
        <v>28</v>
      </c>
      <c r="C42" s="67" t="s">
        <v>29</v>
      </c>
      <c r="D42" s="29"/>
      <c r="E42" s="83"/>
      <c r="F42" s="331"/>
      <c r="G42" s="331"/>
      <c r="H42" s="225"/>
      <c r="I42" s="227"/>
      <c r="J42" s="293"/>
      <c r="K42" s="68"/>
      <c r="L42" s="37"/>
      <c r="M42" s="13"/>
      <c r="N42" s="14"/>
      <c r="O42" s="14"/>
      <c r="P42" s="44"/>
      <c r="Q42" s="13"/>
      <c r="R42" s="14"/>
      <c r="S42" s="14"/>
      <c r="T42" s="37"/>
      <c r="U42" s="13"/>
      <c r="V42" s="14"/>
      <c r="W42" s="14"/>
      <c r="X42" s="44"/>
      <c r="Y42" s="13"/>
      <c r="Z42" s="14"/>
      <c r="AA42" s="14"/>
      <c r="AB42" s="37"/>
      <c r="AC42" s="54">
        <f>SUM(L42:AB42)</f>
        <v>0</v>
      </c>
    </row>
    <row r="43" spans="1:29" ht="11.25" hidden="1">
      <c r="A43" s="343"/>
      <c r="B43" s="90"/>
      <c r="C43" s="163"/>
      <c r="D43" s="29" t="s">
        <v>30</v>
      </c>
      <c r="E43" s="83"/>
      <c r="F43" s="312"/>
      <c r="G43" s="312"/>
      <c r="H43" s="84"/>
      <c r="I43" s="85"/>
      <c r="J43" s="85"/>
      <c r="K43" s="86"/>
      <c r="L43" s="37">
        <v>0</v>
      </c>
      <c r="M43" s="13"/>
      <c r="N43" s="14"/>
      <c r="O43" s="14"/>
      <c r="P43" s="44">
        <v>0</v>
      </c>
      <c r="Q43" s="13"/>
      <c r="R43" s="14"/>
      <c r="S43" s="14"/>
      <c r="T43" s="37">
        <v>0</v>
      </c>
      <c r="U43" s="13"/>
      <c r="V43" s="14"/>
      <c r="W43" s="14"/>
      <c r="X43" s="44">
        <v>0</v>
      </c>
      <c r="Y43" s="13"/>
      <c r="Z43" s="14"/>
      <c r="AA43" s="14"/>
      <c r="AB43" s="37">
        <v>0</v>
      </c>
      <c r="AC43" s="54">
        <f aca="true" t="shared" si="17" ref="AC43:AC48">L43+P43+T43+X43+AB43</f>
        <v>0</v>
      </c>
    </row>
    <row r="44" spans="1:29" ht="11.25" hidden="1">
      <c r="A44" s="343"/>
      <c r="B44" s="90"/>
      <c r="C44" s="163"/>
      <c r="D44" s="29" t="s">
        <v>49</v>
      </c>
      <c r="E44" s="83"/>
      <c r="F44" s="312"/>
      <c r="G44" s="312"/>
      <c r="H44" s="84"/>
      <c r="I44" s="85"/>
      <c r="J44" s="85"/>
      <c r="K44" s="86"/>
      <c r="L44" s="37">
        <v>0</v>
      </c>
      <c r="M44" s="13"/>
      <c r="N44" s="14"/>
      <c r="O44" s="14"/>
      <c r="P44" s="44">
        <v>0</v>
      </c>
      <c r="Q44" s="13"/>
      <c r="R44" s="14"/>
      <c r="S44" s="14"/>
      <c r="T44" s="37">
        <v>0</v>
      </c>
      <c r="U44" s="13"/>
      <c r="V44" s="14"/>
      <c r="W44" s="14"/>
      <c r="X44" s="44">
        <v>0</v>
      </c>
      <c r="Y44" s="13"/>
      <c r="Z44" s="14"/>
      <c r="AA44" s="14"/>
      <c r="AB44" s="37">
        <v>0</v>
      </c>
      <c r="AC44" s="54">
        <f t="shared" si="17"/>
        <v>0</v>
      </c>
    </row>
    <row r="45" spans="1:29" ht="11.25" hidden="1">
      <c r="A45" s="343"/>
      <c r="B45" s="90"/>
      <c r="C45" s="9"/>
      <c r="D45" s="29" t="s">
        <v>31</v>
      </c>
      <c r="E45" s="83"/>
      <c r="F45" s="312"/>
      <c r="G45" s="312"/>
      <c r="H45" s="84"/>
      <c r="I45" s="85"/>
      <c r="J45" s="87"/>
      <c r="K45" s="86"/>
      <c r="L45" s="37">
        <v>0</v>
      </c>
      <c r="M45" s="13"/>
      <c r="N45" s="14"/>
      <c r="O45" s="14"/>
      <c r="P45" s="44">
        <v>0</v>
      </c>
      <c r="Q45" s="13"/>
      <c r="R45" s="14"/>
      <c r="S45" s="14"/>
      <c r="T45" s="37">
        <v>0</v>
      </c>
      <c r="U45" s="13"/>
      <c r="V45" s="14"/>
      <c r="W45" s="14"/>
      <c r="X45" s="44">
        <v>0</v>
      </c>
      <c r="Y45" s="13"/>
      <c r="Z45" s="14"/>
      <c r="AA45" s="14"/>
      <c r="AB45" s="37">
        <v>0</v>
      </c>
      <c r="AC45" s="54">
        <f t="shared" si="17"/>
        <v>0</v>
      </c>
    </row>
    <row r="46" spans="1:29" ht="12.75" customHeight="1" hidden="1">
      <c r="A46" s="343"/>
      <c r="B46" s="90"/>
      <c r="C46" s="16"/>
      <c r="D46" s="4" t="s">
        <v>32</v>
      </c>
      <c r="E46" s="15"/>
      <c r="F46" s="312"/>
      <c r="G46" s="312"/>
      <c r="H46" s="17"/>
      <c r="I46" s="5"/>
      <c r="J46" s="5"/>
      <c r="K46" s="74"/>
      <c r="L46" s="37">
        <v>0</v>
      </c>
      <c r="M46" s="18"/>
      <c r="N46" s="5"/>
      <c r="O46" s="5"/>
      <c r="P46" s="44">
        <v>0</v>
      </c>
      <c r="Q46" s="18"/>
      <c r="R46" s="5"/>
      <c r="S46" s="5"/>
      <c r="T46" s="37">
        <v>0</v>
      </c>
      <c r="U46" s="18"/>
      <c r="V46" s="5"/>
      <c r="W46" s="5"/>
      <c r="X46" s="44">
        <v>0</v>
      </c>
      <c r="Y46" s="18"/>
      <c r="Z46" s="5"/>
      <c r="AA46" s="5"/>
      <c r="AB46" s="37">
        <v>0</v>
      </c>
      <c r="AC46" s="54">
        <f t="shared" si="17"/>
        <v>0</v>
      </c>
    </row>
    <row r="47" spans="1:29" ht="12.75" customHeight="1" hidden="1">
      <c r="A47" s="343"/>
      <c r="B47" s="90"/>
      <c r="C47" s="16"/>
      <c r="D47" s="4" t="s">
        <v>33</v>
      </c>
      <c r="E47" s="15"/>
      <c r="F47" s="312"/>
      <c r="G47" s="312"/>
      <c r="H47" s="17"/>
      <c r="I47" s="5"/>
      <c r="J47" s="5"/>
      <c r="K47" s="74"/>
      <c r="L47" s="37">
        <v>0</v>
      </c>
      <c r="M47" s="18"/>
      <c r="N47" s="5"/>
      <c r="O47" s="14"/>
      <c r="P47" s="44">
        <v>0</v>
      </c>
      <c r="Q47" s="18"/>
      <c r="R47" s="5"/>
      <c r="S47" s="14"/>
      <c r="T47" s="37">
        <v>0</v>
      </c>
      <c r="U47" s="18"/>
      <c r="V47" s="5"/>
      <c r="W47" s="14"/>
      <c r="X47" s="44">
        <v>0</v>
      </c>
      <c r="Y47" s="18"/>
      <c r="Z47" s="5"/>
      <c r="AA47" s="14"/>
      <c r="AB47" s="37">
        <v>0</v>
      </c>
      <c r="AC47" s="54">
        <f t="shared" si="17"/>
        <v>0</v>
      </c>
    </row>
    <row r="48" spans="1:29" ht="12.75" customHeight="1" hidden="1">
      <c r="A48" s="343"/>
      <c r="B48" s="90"/>
      <c r="C48" s="16"/>
      <c r="D48" s="4" t="s">
        <v>34</v>
      </c>
      <c r="E48" s="15"/>
      <c r="F48" s="312"/>
      <c r="G48" s="312"/>
      <c r="H48" s="17"/>
      <c r="I48" s="5"/>
      <c r="J48" s="5"/>
      <c r="K48" s="74"/>
      <c r="L48" s="37">
        <v>0</v>
      </c>
      <c r="M48" s="18"/>
      <c r="N48" s="5"/>
      <c r="O48" s="5"/>
      <c r="P48" s="44">
        <v>0</v>
      </c>
      <c r="Q48" s="18"/>
      <c r="R48" s="5"/>
      <c r="S48" s="5"/>
      <c r="T48" s="37">
        <v>0</v>
      </c>
      <c r="U48" s="18"/>
      <c r="V48" s="5"/>
      <c r="W48" s="5"/>
      <c r="X48" s="44">
        <v>0</v>
      </c>
      <c r="Y48" s="18"/>
      <c r="Z48" s="5"/>
      <c r="AA48" s="5"/>
      <c r="AB48" s="37">
        <v>0</v>
      </c>
      <c r="AC48" s="54">
        <f t="shared" si="17"/>
        <v>0</v>
      </c>
    </row>
    <row r="49" spans="1:30" ht="12.75" customHeight="1">
      <c r="A49" s="343"/>
      <c r="B49" s="91"/>
      <c r="C49" s="351" t="s">
        <v>59</v>
      </c>
      <c r="D49" s="352"/>
      <c r="E49" s="352"/>
      <c r="F49" s="352"/>
      <c r="G49" s="352"/>
      <c r="H49" s="352"/>
      <c r="I49" s="352"/>
      <c r="J49" s="352"/>
      <c r="K49" s="352"/>
      <c r="L49" s="107">
        <f>SUM(L42:L48)</f>
        <v>0</v>
      </c>
      <c r="M49" s="107"/>
      <c r="N49" s="107"/>
      <c r="O49" s="107"/>
      <c r="P49" s="107">
        <f>SUM(P42:P48)</f>
        <v>0</v>
      </c>
      <c r="Q49" s="107"/>
      <c r="R49" s="107"/>
      <c r="S49" s="107"/>
      <c r="T49" s="107">
        <f>SUM(T42:T48)</f>
        <v>0</v>
      </c>
      <c r="U49" s="107"/>
      <c r="V49" s="107"/>
      <c r="W49" s="107"/>
      <c r="X49" s="107">
        <f>SUM(X42:X48)</f>
        <v>0</v>
      </c>
      <c r="Y49" s="107"/>
      <c r="Z49" s="107"/>
      <c r="AA49" s="107"/>
      <c r="AB49" s="107">
        <f>SUM(AB42:AB48)</f>
        <v>0</v>
      </c>
      <c r="AC49" s="144">
        <f>SUM(L49:AB49)</f>
        <v>0</v>
      </c>
      <c r="AD49" s="154">
        <f>SUM(AC42:AC48)</f>
        <v>0</v>
      </c>
    </row>
    <row r="50" spans="1:29" ht="12.75" customHeight="1">
      <c r="A50" s="343"/>
      <c r="B50" s="90"/>
      <c r="C50" s="16"/>
      <c r="D50" s="4"/>
      <c r="E50" s="4"/>
      <c r="F50" s="312"/>
      <c r="G50" s="312"/>
      <c r="H50" s="4"/>
      <c r="I50" s="5"/>
      <c r="J50" s="5"/>
      <c r="K50" s="74"/>
      <c r="L50" s="37"/>
      <c r="M50" s="18"/>
      <c r="N50" s="5"/>
      <c r="O50" s="5"/>
      <c r="P50" s="44"/>
      <c r="Q50" s="18"/>
      <c r="R50" s="5"/>
      <c r="S50" s="5"/>
      <c r="T50" s="37"/>
      <c r="U50" s="18"/>
      <c r="V50" s="5"/>
      <c r="W50" s="5"/>
      <c r="X50" s="44"/>
      <c r="Y50" s="18"/>
      <c r="Z50" s="5"/>
      <c r="AA50" s="5"/>
      <c r="AB50" s="37"/>
      <c r="AC50" s="54"/>
    </row>
    <row r="51" spans="1:29" ht="12.75" customHeight="1">
      <c r="A51" s="343"/>
      <c r="B51" s="90" t="s">
        <v>38</v>
      </c>
      <c r="C51" s="67" t="s">
        <v>50</v>
      </c>
      <c r="D51" s="4"/>
      <c r="E51" s="4"/>
      <c r="F51" s="312"/>
      <c r="G51" s="312"/>
      <c r="H51" s="4"/>
      <c r="I51" s="5"/>
      <c r="J51" s="5"/>
      <c r="K51" s="74"/>
      <c r="L51" s="37"/>
      <c r="M51" s="18"/>
      <c r="N51" s="5"/>
      <c r="O51" s="5"/>
      <c r="P51" s="44"/>
      <c r="Q51" s="18"/>
      <c r="R51" s="5"/>
      <c r="S51" s="5"/>
      <c r="T51" s="37"/>
      <c r="U51" s="18"/>
      <c r="V51" s="5"/>
      <c r="W51" s="5"/>
      <c r="X51" s="44"/>
      <c r="Y51" s="18"/>
      <c r="Z51" s="5"/>
      <c r="AA51" s="5"/>
      <c r="AB51" s="37"/>
      <c r="AC51" s="54"/>
    </row>
    <row r="52" spans="1:30" ht="12.75" customHeight="1">
      <c r="A52" s="343"/>
      <c r="B52" s="90"/>
      <c r="C52" s="16"/>
      <c r="D52" s="124" t="s">
        <v>51</v>
      </c>
      <c r="E52" s="124"/>
      <c r="F52" s="134"/>
      <c r="G52" s="97"/>
      <c r="H52" s="4"/>
      <c r="I52" s="75"/>
      <c r="J52" s="20"/>
      <c r="K52" s="76"/>
      <c r="L52" s="184">
        <f>SUM(K53:K62)</f>
        <v>0</v>
      </c>
      <c r="M52" s="19"/>
      <c r="N52" s="20"/>
      <c r="O52" s="21"/>
      <c r="P52" s="185">
        <f>SUM(O53:O62)</f>
        <v>0</v>
      </c>
      <c r="Q52" s="19"/>
      <c r="R52" s="20"/>
      <c r="S52" s="21"/>
      <c r="T52" s="184">
        <f>SUM(S53:S62)</f>
        <v>0</v>
      </c>
      <c r="U52" s="19"/>
      <c r="V52" s="20"/>
      <c r="W52" s="21"/>
      <c r="X52" s="185">
        <f>SUM(W53:W62)</f>
        <v>0</v>
      </c>
      <c r="Y52" s="19"/>
      <c r="Z52" s="20"/>
      <c r="AA52" s="21"/>
      <c r="AB52" s="184">
        <f>SUM(AA53:AA62)</f>
        <v>0</v>
      </c>
      <c r="AC52" s="55">
        <f>L52+P52+T52+X52+AB52</f>
        <v>0</v>
      </c>
      <c r="AD52" s="155"/>
    </row>
    <row r="53" spans="1:30" ht="12.75" customHeight="1">
      <c r="A53" s="343"/>
      <c r="B53" s="238"/>
      <c r="C53" s="16"/>
      <c r="D53" s="249" t="s">
        <v>99</v>
      </c>
      <c r="E53" s="124"/>
      <c r="F53" s="134"/>
      <c r="G53" s="97"/>
      <c r="H53" s="4"/>
      <c r="I53" s="75"/>
      <c r="J53" s="20"/>
      <c r="K53" s="250">
        <v>0</v>
      </c>
      <c r="L53" s="37"/>
      <c r="M53" s="75"/>
      <c r="N53" s="20"/>
      <c r="O53" s="250">
        <v>0</v>
      </c>
      <c r="P53" s="44"/>
      <c r="Q53" s="75"/>
      <c r="R53" s="20"/>
      <c r="S53" s="250">
        <v>0</v>
      </c>
      <c r="T53" s="37"/>
      <c r="U53" s="75"/>
      <c r="V53" s="20"/>
      <c r="W53" s="250">
        <v>0</v>
      </c>
      <c r="X53" s="44"/>
      <c r="Y53" s="75"/>
      <c r="Z53" s="20"/>
      <c r="AA53" s="250">
        <v>0</v>
      </c>
      <c r="AB53" s="37"/>
      <c r="AC53" s="54"/>
      <c r="AD53" s="155"/>
    </row>
    <row r="54" spans="1:30" ht="12.75" customHeight="1">
      <c r="A54" s="343"/>
      <c r="B54" s="238"/>
      <c r="C54" s="16"/>
      <c r="D54" s="249" t="s">
        <v>99</v>
      </c>
      <c r="E54" s="124"/>
      <c r="F54" s="134"/>
      <c r="G54" s="97"/>
      <c r="H54" s="4"/>
      <c r="I54" s="75"/>
      <c r="J54" s="20"/>
      <c r="K54" s="250">
        <v>0</v>
      </c>
      <c r="L54" s="37"/>
      <c r="M54" s="75"/>
      <c r="N54" s="20"/>
      <c r="O54" s="250">
        <v>0</v>
      </c>
      <c r="P54" s="44"/>
      <c r="Q54" s="75"/>
      <c r="R54" s="20"/>
      <c r="S54" s="250">
        <v>0</v>
      </c>
      <c r="T54" s="37"/>
      <c r="U54" s="75"/>
      <c r="V54" s="20"/>
      <c r="W54" s="250">
        <v>0</v>
      </c>
      <c r="X54" s="44"/>
      <c r="Y54" s="75"/>
      <c r="Z54" s="20"/>
      <c r="AA54" s="250">
        <v>0</v>
      </c>
      <c r="AB54" s="37"/>
      <c r="AC54" s="54"/>
      <c r="AD54" s="155"/>
    </row>
    <row r="55" spans="1:30" ht="12.75" customHeight="1">
      <c r="A55" s="343"/>
      <c r="B55" s="238"/>
      <c r="C55" s="16"/>
      <c r="D55" s="249" t="s">
        <v>99</v>
      </c>
      <c r="E55" s="124"/>
      <c r="F55" s="134"/>
      <c r="G55" s="97"/>
      <c r="H55" s="4"/>
      <c r="I55" s="75"/>
      <c r="J55" s="20"/>
      <c r="K55" s="250">
        <v>0</v>
      </c>
      <c r="L55" s="37"/>
      <c r="M55" s="75"/>
      <c r="N55" s="20"/>
      <c r="O55" s="250">
        <v>0</v>
      </c>
      <c r="P55" s="44"/>
      <c r="Q55" s="75"/>
      <c r="R55" s="20"/>
      <c r="S55" s="250">
        <v>0</v>
      </c>
      <c r="T55" s="37"/>
      <c r="U55" s="75"/>
      <c r="V55" s="20"/>
      <c r="W55" s="250">
        <v>0</v>
      </c>
      <c r="X55" s="44"/>
      <c r="Y55" s="75"/>
      <c r="Z55" s="20"/>
      <c r="AA55" s="250">
        <v>0</v>
      </c>
      <c r="AB55" s="37"/>
      <c r="AC55" s="54"/>
      <c r="AD55" s="155"/>
    </row>
    <row r="56" spans="1:30" ht="12.75" customHeight="1">
      <c r="A56" s="343"/>
      <c r="B56" s="238"/>
      <c r="C56" s="16"/>
      <c r="D56" s="249" t="s">
        <v>99</v>
      </c>
      <c r="E56" s="124"/>
      <c r="F56" s="134"/>
      <c r="G56" s="97"/>
      <c r="H56" s="4"/>
      <c r="I56" s="75"/>
      <c r="J56" s="20"/>
      <c r="K56" s="250">
        <v>0</v>
      </c>
      <c r="L56" s="37"/>
      <c r="M56" s="75"/>
      <c r="N56" s="20"/>
      <c r="O56" s="250">
        <v>0</v>
      </c>
      <c r="P56" s="44"/>
      <c r="Q56" s="75"/>
      <c r="R56" s="20"/>
      <c r="S56" s="250">
        <v>0</v>
      </c>
      <c r="T56" s="37"/>
      <c r="U56" s="75"/>
      <c r="V56" s="20"/>
      <c r="W56" s="250">
        <v>0</v>
      </c>
      <c r="X56" s="44"/>
      <c r="Y56" s="75"/>
      <c r="Z56" s="20"/>
      <c r="AA56" s="250">
        <v>0</v>
      </c>
      <c r="AB56" s="37"/>
      <c r="AC56" s="54"/>
      <c r="AD56" s="155"/>
    </row>
    <row r="57" spans="1:30" ht="12.75" customHeight="1">
      <c r="A57" s="343"/>
      <c r="B57" s="238"/>
      <c r="C57" s="16"/>
      <c r="D57" s="249" t="s">
        <v>99</v>
      </c>
      <c r="E57" s="124"/>
      <c r="F57" s="134"/>
      <c r="G57" s="97"/>
      <c r="H57" s="4"/>
      <c r="I57" s="75"/>
      <c r="J57" s="20"/>
      <c r="K57" s="250">
        <v>0</v>
      </c>
      <c r="L57" s="37"/>
      <c r="M57" s="75"/>
      <c r="N57" s="20"/>
      <c r="O57" s="250">
        <v>0</v>
      </c>
      <c r="P57" s="44"/>
      <c r="Q57" s="75"/>
      <c r="R57" s="20"/>
      <c r="S57" s="250">
        <v>0</v>
      </c>
      <c r="T57" s="37"/>
      <c r="U57" s="75"/>
      <c r="V57" s="20"/>
      <c r="W57" s="250">
        <v>0</v>
      </c>
      <c r="X57" s="44"/>
      <c r="Y57" s="75"/>
      <c r="Z57" s="20"/>
      <c r="AA57" s="250">
        <v>0</v>
      </c>
      <c r="AB57" s="37"/>
      <c r="AC57" s="54"/>
      <c r="AD57" s="155"/>
    </row>
    <row r="58" spans="1:30" ht="12.75" customHeight="1">
      <c r="A58" s="343"/>
      <c r="B58" s="238"/>
      <c r="C58" s="16"/>
      <c r="D58" s="249" t="s">
        <v>99</v>
      </c>
      <c r="E58" s="124"/>
      <c r="F58" s="134"/>
      <c r="G58" s="97"/>
      <c r="H58" s="4"/>
      <c r="I58" s="75"/>
      <c r="J58" s="20"/>
      <c r="K58" s="250">
        <v>0</v>
      </c>
      <c r="L58" s="37"/>
      <c r="M58" s="75"/>
      <c r="N58" s="20"/>
      <c r="O58" s="250">
        <v>0</v>
      </c>
      <c r="P58" s="44"/>
      <c r="Q58" s="75"/>
      <c r="R58" s="20"/>
      <c r="S58" s="250">
        <v>0</v>
      </c>
      <c r="T58" s="37"/>
      <c r="U58" s="75"/>
      <c r="V58" s="20"/>
      <c r="W58" s="250">
        <v>0</v>
      </c>
      <c r="X58" s="44"/>
      <c r="Y58" s="75"/>
      <c r="Z58" s="20"/>
      <c r="AA58" s="250">
        <v>0</v>
      </c>
      <c r="AB58" s="37"/>
      <c r="AC58" s="54"/>
      <c r="AD58" s="155"/>
    </row>
    <row r="59" spans="1:30" ht="12.75" customHeight="1">
      <c r="A59" s="343"/>
      <c r="B59" s="238"/>
      <c r="C59" s="16"/>
      <c r="D59" s="249" t="s">
        <v>99</v>
      </c>
      <c r="E59" s="124"/>
      <c r="F59" s="134"/>
      <c r="G59" s="97"/>
      <c r="H59" s="4"/>
      <c r="I59" s="75"/>
      <c r="J59" s="20"/>
      <c r="K59" s="250">
        <v>0</v>
      </c>
      <c r="L59" s="37"/>
      <c r="M59" s="75"/>
      <c r="N59" s="20"/>
      <c r="O59" s="250">
        <v>0</v>
      </c>
      <c r="P59" s="44"/>
      <c r="Q59" s="75"/>
      <c r="R59" s="20"/>
      <c r="S59" s="250">
        <v>0</v>
      </c>
      <c r="T59" s="37"/>
      <c r="U59" s="75"/>
      <c r="V59" s="20"/>
      <c r="W59" s="250">
        <v>0</v>
      </c>
      <c r="X59" s="44"/>
      <c r="Y59" s="75"/>
      <c r="Z59" s="20"/>
      <c r="AA59" s="250">
        <v>0</v>
      </c>
      <c r="AB59" s="37"/>
      <c r="AC59" s="54"/>
      <c r="AD59" s="155"/>
    </row>
    <row r="60" spans="1:30" ht="12.75" customHeight="1">
      <c r="A60" s="343"/>
      <c r="B60" s="238"/>
      <c r="C60" s="16"/>
      <c r="D60" s="249" t="s">
        <v>99</v>
      </c>
      <c r="E60" s="124"/>
      <c r="F60" s="134"/>
      <c r="G60" s="97"/>
      <c r="H60" s="4"/>
      <c r="I60" s="75"/>
      <c r="J60" s="20"/>
      <c r="K60" s="250">
        <v>0</v>
      </c>
      <c r="L60" s="37"/>
      <c r="M60" s="75"/>
      <c r="N60" s="20"/>
      <c r="O60" s="250">
        <v>0</v>
      </c>
      <c r="P60" s="44"/>
      <c r="Q60" s="75"/>
      <c r="R60" s="20"/>
      <c r="S60" s="250">
        <v>0</v>
      </c>
      <c r="T60" s="37"/>
      <c r="U60" s="75"/>
      <c r="V60" s="20"/>
      <c r="W60" s="250">
        <v>0</v>
      </c>
      <c r="X60" s="44"/>
      <c r="Y60" s="75"/>
      <c r="Z60" s="20"/>
      <c r="AA60" s="250">
        <v>0</v>
      </c>
      <c r="AB60" s="37"/>
      <c r="AC60" s="54"/>
      <c r="AD60" s="155"/>
    </row>
    <row r="61" spans="1:30" ht="12.75" customHeight="1">
      <c r="A61" s="343"/>
      <c r="B61" s="238"/>
      <c r="C61" s="16"/>
      <c r="D61" s="249" t="s">
        <v>99</v>
      </c>
      <c r="E61" s="124"/>
      <c r="F61" s="134"/>
      <c r="G61" s="97"/>
      <c r="H61" s="4"/>
      <c r="I61" s="75"/>
      <c r="J61" s="20"/>
      <c r="K61" s="250"/>
      <c r="L61" s="37"/>
      <c r="M61" s="75"/>
      <c r="N61" s="20"/>
      <c r="O61" s="251"/>
      <c r="P61" s="44"/>
      <c r="Q61" s="75"/>
      <c r="R61" s="20"/>
      <c r="S61" s="251"/>
      <c r="T61" s="37"/>
      <c r="U61" s="75"/>
      <c r="V61" s="20"/>
      <c r="W61" s="251"/>
      <c r="X61" s="44"/>
      <c r="Y61" s="75"/>
      <c r="Z61" s="20"/>
      <c r="AA61" s="251"/>
      <c r="AB61" s="37"/>
      <c r="AC61" s="54"/>
      <c r="AD61" s="155"/>
    </row>
    <row r="62" spans="1:30" ht="12.75" customHeight="1">
      <c r="A62" s="343"/>
      <c r="B62" s="238"/>
      <c r="C62" s="16"/>
      <c r="D62" s="249" t="s">
        <v>99</v>
      </c>
      <c r="E62" s="124"/>
      <c r="F62" s="134"/>
      <c r="G62" s="97"/>
      <c r="H62" s="4"/>
      <c r="I62" s="75"/>
      <c r="J62" s="20"/>
      <c r="K62" s="250"/>
      <c r="L62" s="37"/>
      <c r="M62" s="75"/>
      <c r="N62" s="20"/>
      <c r="O62" s="251"/>
      <c r="P62" s="44"/>
      <c r="Q62" s="75"/>
      <c r="R62" s="20"/>
      <c r="S62" s="251"/>
      <c r="T62" s="37"/>
      <c r="U62" s="75"/>
      <c r="V62" s="20"/>
      <c r="W62" s="251"/>
      <c r="X62" s="44"/>
      <c r="Y62" s="75"/>
      <c r="Z62" s="20"/>
      <c r="AA62" s="251"/>
      <c r="AB62" s="37"/>
      <c r="AC62" s="54"/>
      <c r="AD62" s="155"/>
    </row>
    <row r="63" spans="1:30" ht="12.75" customHeight="1">
      <c r="A63" s="343"/>
      <c r="B63" s="90"/>
      <c r="C63" s="22"/>
      <c r="D63" s="124" t="s">
        <v>52</v>
      </c>
      <c r="E63" s="135"/>
      <c r="F63" s="134"/>
      <c r="G63" s="134"/>
      <c r="H63" s="4"/>
      <c r="I63" s="56"/>
      <c r="J63" s="21"/>
      <c r="K63" s="76"/>
      <c r="L63" s="37">
        <v>0</v>
      </c>
      <c r="M63" s="56"/>
      <c r="N63" s="21"/>
      <c r="O63" s="21"/>
      <c r="P63" s="44">
        <v>0</v>
      </c>
      <c r="Q63" s="56"/>
      <c r="R63" s="21"/>
      <c r="S63" s="21"/>
      <c r="T63" s="37">
        <v>0</v>
      </c>
      <c r="U63" s="56"/>
      <c r="V63" s="21"/>
      <c r="W63" s="21"/>
      <c r="X63" s="44">
        <v>0</v>
      </c>
      <c r="Y63" s="56"/>
      <c r="Z63" s="21"/>
      <c r="AA63" s="21"/>
      <c r="AB63" s="37">
        <v>0</v>
      </c>
      <c r="AC63" s="54">
        <f>L63+P63+T63+X63+AB63</f>
        <v>0</v>
      </c>
      <c r="AD63" s="155"/>
    </row>
    <row r="64" spans="1:30" ht="12.75" customHeight="1">
      <c r="A64" s="343"/>
      <c r="B64" s="90"/>
      <c r="C64" s="31"/>
      <c r="D64" s="124" t="s">
        <v>53</v>
      </c>
      <c r="E64" s="135"/>
      <c r="F64" s="134"/>
      <c r="G64" s="134"/>
      <c r="H64" s="4"/>
      <c r="I64" s="56"/>
      <c r="J64" s="21"/>
      <c r="K64" s="74"/>
      <c r="L64" s="37">
        <v>0</v>
      </c>
      <c r="M64" s="56"/>
      <c r="N64" s="21"/>
      <c r="O64" s="14"/>
      <c r="P64" s="44">
        <v>0</v>
      </c>
      <c r="Q64" s="56"/>
      <c r="R64" s="21"/>
      <c r="S64" s="14"/>
      <c r="T64" s="37">
        <v>0</v>
      </c>
      <c r="U64" s="56"/>
      <c r="V64" s="21"/>
      <c r="W64" s="14"/>
      <c r="X64" s="44">
        <v>0</v>
      </c>
      <c r="Y64" s="56"/>
      <c r="Z64" s="21"/>
      <c r="AA64" s="14"/>
      <c r="AB64" s="37">
        <v>0</v>
      </c>
      <c r="AC64" s="54">
        <f>L64+P64+T64+X64+AB64</f>
        <v>0</v>
      </c>
      <c r="AD64" s="155"/>
    </row>
    <row r="65" spans="1:30" ht="12.75" customHeight="1">
      <c r="A65" s="343"/>
      <c r="B65" s="90"/>
      <c r="C65" s="31"/>
      <c r="D65" s="124" t="s">
        <v>54</v>
      </c>
      <c r="E65" s="135"/>
      <c r="F65" s="134"/>
      <c r="G65" s="134"/>
      <c r="H65" s="4"/>
      <c r="I65" s="56"/>
      <c r="J65" s="21"/>
      <c r="K65" s="74"/>
      <c r="L65" s="37"/>
      <c r="M65" s="56"/>
      <c r="N65" s="21"/>
      <c r="O65" s="14"/>
      <c r="P65" s="44"/>
      <c r="Q65" s="56"/>
      <c r="R65" s="21"/>
      <c r="S65" s="14"/>
      <c r="T65" s="37"/>
      <c r="U65" s="56"/>
      <c r="V65" s="21"/>
      <c r="W65" s="14"/>
      <c r="X65" s="44"/>
      <c r="Y65" s="56"/>
      <c r="Z65" s="21"/>
      <c r="AA65" s="14"/>
      <c r="AB65" s="37"/>
      <c r="AC65" s="54">
        <f>L65+P65+T65+X65+AB65</f>
        <v>0</v>
      </c>
      <c r="AD65" s="155"/>
    </row>
    <row r="66" spans="1:30" ht="12.75" customHeight="1">
      <c r="A66" s="343"/>
      <c r="B66" s="90"/>
      <c r="C66" s="16"/>
      <c r="D66" s="124" t="s">
        <v>55</v>
      </c>
      <c r="E66" s="124"/>
      <c r="F66" s="134">
        <v>0</v>
      </c>
      <c r="G66" s="134"/>
      <c r="H66" s="4"/>
      <c r="I66" s="75"/>
      <c r="J66" s="20"/>
      <c r="K66" s="76"/>
      <c r="L66" s="37">
        <v>0</v>
      </c>
      <c r="M66" s="19"/>
      <c r="N66" s="20"/>
      <c r="O66" s="21"/>
      <c r="P66" s="44">
        <v>0</v>
      </c>
      <c r="Q66" s="19"/>
      <c r="R66" s="20"/>
      <c r="S66" s="21"/>
      <c r="T66" s="37">
        <v>0</v>
      </c>
      <c r="U66" s="19"/>
      <c r="V66" s="20"/>
      <c r="W66" s="21"/>
      <c r="X66" s="44">
        <v>0</v>
      </c>
      <c r="Y66" s="19"/>
      <c r="Z66" s="20"/>
      <c r="AA66" s="21"/>
      <c r="AB66" s="37">
        <v>0</v>
      </c>
      <c r="AC66" s="54">
        <f>L66+P66+T66+X66+AB66</f>
        <v>0</v>
      </c>
      <c r="AD66" s="155"/>
    </row>
    <row r="67" spans="1:30" ht="12.75" customHeight="1">
      <c r="A67" s="343"/>
      <c r="B67" s="90"/>
      <c r="C67" s="16"/>
      <c r="D67" s="124"/>
      <c r="E67" s="124"/>
      <c r="F67" s="134"/>
      <c r="G67" s="134"/>
      <c r="H67" s="4"/>
      <c r="I67" s="75"/>
      <c r="J67" s="20"/>
      <c r="K67" s="75" t="s">
        <v>21</v>
      </c>
      <c r="L67" s="151">
        <v>0</v>
      </c>
      <c r="M67" s="75"/>
      <c r="N67" s="75"/>
      <c r="O67" s="75"/>
      <c r="P67" s="151">
        <v>0</v>
      </c>
      <c r="Q67" s="75"/>
      <c r="R67" s="75"/>
      <c r="S67" s="75"/>
      <c r="T67" s="151">
        <v>0</v>
      </c>
      <c r="U67" s="75"/>
      <c r="V67" s="75"/>
      <c r="W67" s="75"/>
      <c r="X67" s="151">
        <v>0</v>
      </c>
      <c r="Y67" s="75"/>
      <c r="Z67" s="75"/>
      <c r="AA67" s="75"/>
      <c r="AB67" s="151">
        <v>0</v>
      </c>
      <c r="AC67" s="158">
        <f>SUM(L67:AB67)</f>
        <v>0</v>
      </c>
      <c r="AD67" s="155"/>
    </row>
    <row r="68" spans="1:30" ht="21.75" customHeight="1">
      <c r="A68" s="343"/>
      <c r="B68" s="90"/>
      <c r="C68" s="22"/>
      <c r="D68" s="124" t="s">
        <v>56</v>
      </c>
      <c r="E68" s="135"/>
      <c r="F68" s="172" t="s">
        <v>118</v>
      </c>
      <c r="G68" s="172" t="s">
        <v>117</v>
      </c>
      <c r="H68" s="252"/>
      <c r="I68" s="172" t="s">
        <v>119</v>
      </c>
      <c r="J68" s="172" t="s">
        <v>100</v>
      </c>
      <c r="K68" s="139" t="s">
        <v>42</v>
      </c>
      <c r="L68" s="37"/>
      <c r="M68" s="56"/>
      <c r="N68" s="172" t="s">
        <v>100</v>
      </c>
      <c r="O68" s="253" t="s">
        <v>42</v>
      </c>
      <c r="P68" s="44"/>
      <c r="Q68" s="56"/>
      <c r="R68" s="172" t="s">
        <v>100</v>
      </c>
      <c r="S68" s="253" t="s">
        <v>42</v>
      </c>
      <c r="T68" s="37"/>
      <c r="U68" s="56"/>
      <c r="V68" s="172" t="s">
        <v>100</v>
      </c>
      <c r="W68" s="253" t="s">
        <v>42</v>
      </c>
      <c r="X68" s="44"/>
      <c r="Y68" s="56"/>
      <c r="Z68" s="172" t="s">
        <v>100</v>
      </c>
      <c r="AA68" s="253" t="s">
        <v>42</v>
      </c>
      <c r="AB68" s="37"/>
      <c r="AC68" s="54"/>
      <c r="AD68" s="155"/>
    </row>
    <row r="69" spans="1:30" ht="12.75" customHeight="1">
      <c r="A69" s="343"/>
      <c r="B69" s="90"/>
      <c r="C69" s="31"/>
      <c r="D69" s="138" t="s">
        <v>57</v>
      </c>
      <c r="E69" s="23"/>
      <c r="F69" s="130"/>
      <c r="G69" s="130"/>
      <c r="H69" s="130"/>
      <c r="I69" s="130"/>
      <c r="J69" s="130"/>
      <c r="K69" s="80">
        <f>SUM(G21:G22)</f>
        <v>0</v>
      </c>
      <c r="L69" s="37">
        <f>J69*K69</f>
        <v>0</v>
      </c>
      <c r="M69" s="56"/>
      <c r="N69" s="254">
        <f>ROUND(J69*1.04,0)</f>
        <v>0</v>
      </c>
      <c r="O69" s="80">
        <f>K69</f>
        <v>0</v>
      </c>
      <c r="P69" s="44">
        <f>N69*O69</f>
        <v>0</v>
      </c>
      <c r="Q69" s="56"/>
      <c r="R69" s="254">
        <f>ROUND(N69*1.04,0)</f>
        <v>0</v>
      </c>
      <c r="S69" s="80">
        <f>K69</f>
        <v>0</v>
      </c>
      <c r="T69" s="37">
        <f>R69*S69</f>
        <v>0</v>
      </c>
      <c r="U69" s="56"/>
      <c r="V69" s="254">
        <f>ROUND(R69*1.04,0)</f>
        <v>0</v>
      </c>
      <c r="W69" s="80">
        <f>K69</f>
        <v>0</v>
      </c>
      <c r="X69" s="44">
        <f>V69*W69</f>
        <v>0</v>
      </c>
      <c r="Y69" s="56"/>
      <c r="Z69" s="254">
        <f>ROUND(V69*1.04,0)</f>
        <v>0</v>
      </c>
      <c r="AA69" s="80">
        <f>K69</f>
        <v>0</v>
      </c>
      <c r="AB69" s="37">
        <f>Z69*AA69</f>
        <v>0</v>
      </c>
      <c r="AC69" s="54">
        <f>L69+P69+T69+X69+AB69</f>
        <v>0</v>
      </c>
      <c r="AD69" s="155"/>
    </row>
    <row r="70" spans="1:30" ht="12.75" customHeight="1">
      <c r="A70" s="343"/>
      <c r="B70" s="90"/>
      <c r="C70" s="31"/>
      <c r="D70" s="138"/>
      <c r="E70" s="23"/>
      <c r="F70" s="134"/>
      <c r="G70" s="134"/>
      <c r="H70" s="4"/>
      <c r="I70" s="56"/>
      <c r="J70" s="21"/>
      <c r="K70" s="74"/>
      <c r="L70" s="37"/>
      <c r="M70" s="56"/>
      <c r="N70" s="21"/>
      <c r="O70" s="14"/>
      <c r="P70" s="44">
        <f>ROUND(L70*1.02,0)</f>
        <v>0</v>
      </c>
      <c r="Q70" s="56"/>
      <c r="R70" s="21"/>
      <c r="S70" s="14"/>
      <c r="T70" s="37">
        <f>ROUND(P70*1.02,0)</f>
        <v>0</v>
      </c>
      <c r="U70" s="56"/>
      <c r="V70" s="21"/>
      <c r="W70" s="14"/>
      <c r="X70" s="44">
        <f>ROUND(T70*1.02,0)</f>
        <v>0</v>
      </c>
      <c r="Y70" s="56"/>
      <c r="Z70" s="21"/>
      <c r="AA70" s="14"/>
      <c r="AB70" s="37">
        <f>ROUND(X70*1.02,0)</f>
        <v>0</v>
      </c>
      <c r="AC70" s="54">
        <f>L70+P70+T70+X70+AB70</f>
        <v>0</v>
      </c>
      <c r="AD70" s="155"/>
    </row>
    <row r="71" spans="1:30" ht="12.75" customHeight="1">
      <c r="A71" s="343"/>
      <c r="B71" s="90"/>
      <c r="C71" s="31"/>
      <c r="D71" s="138"/>
      <c r="E71" s="23"/>
      <c r="F71" s="134"/>
      <c r="G71" s="134"/>
      <c r="H71" s="4"/>
      <c r="I71" s="56"/>
      <c r="J71" s="21"/>
      <c r="K71" s="74"/>
      <c r="L71" s="37">
        <v>0</v>
      </c>
      <c r="M71" s="56"/>
      <c r="N71" s="21"/>
      <c r="O71" s="14"/>
      <c r="P71" s="44">
        <v>0</v>
      </c>
      <c r="Q71" s="56"/>
      <c r="R71" s="21"/>
      <c r="S71" s="14"/>
      <c r="T71" s="37">
        <v>0</v>
      </c>
      <c r="U71" s="56"/>
      <c r="V71" s="21"/>
      <c r="W71" s="14"/>
      <c r="X71" s="44">
        <v>0</v>
      </c>
      <c r="Y71" s="56"/>
      <c r="Z71" s="21"/>
      <c r="AA71" s="14"/>
      <c r="AB71" s="37">
        <v>0</v>
      </c>
      <c r="AC71" s="54">
        <f>L71+P71+T71+X71+AB71</f>
        <v>0</v>
      </c>
      <c r="AD71" s="155"/>
    </row>
    <row r="72" spans="1:30" ht="12.75" customHeight="1">
      <c r="A72" s="343"/>
      <c r="B72" s="90"/>
      <c r="C72" s="65"/>
      <c r="D72" s="137"/>
      <c r="E72" s="24"/>
      <c r="F72" s="136"/>
      <c r="G72" s="136"/>
      <c r="H72" s="6"/>
      <c r="I72" s="25"/>
      <c r="J72" s="25"/>
      <c r="K72" s="26"/>
      <c r="L72" s="38"/>
      <c r="M72" s="25"/>
      <c r="N72" s="25"/>
      <c r="O72" s="26"/>
      <c r="P72" s="45"/>
      <c r="Q72" s="25"/>
      <c r="R72" s="25"/>
      <c r="S72" s="26"/>
      <c r="T72" s="38"/>
      <c r="U72" s="25"/>
      <c r="V72" s="25"/>
      <c r="W72" s="26"/>
      <c r="X72" s="45"/>
      <c r="Y72" s="25"/>
      <c r="Z72" s="25"/>
      <c r="AA72" s="26"/>
      <c r="AB72" s="38"/>
      <c r="AC72" s="54">
        <f>L72+P72+T72+X72+AB72</f>
        <v>0</v>
      </c>
      <c r="AD72" s="156"/>
    </row>
    <row r="73" spans="1:30" ht="12.75" customHeight="1">
      <c r="A73" s="343"/>
      <c r="B73" s="91" t="s">
        <v>60</v>
      </c>
      <c r="C73" s="333" t="s">
        <v>58</v>
      </c>
      <c r="D73" s="333"/>
      <c r="E73" s="333"/>
      <c r="F73" s="333"/>
      <c r="G73" s="333"/>
      <c r="H73" s="333"/>
      <c r="I73" s="333"/>
      <c r="J73" s="333"/>
      <c r="K73" s="333"/>
      <c r="L73" s="143">
        <f>SUM(L50:L66)+SUM(L69:L72)</f>
        <v>0</v>
      </c>
      <c r="M73" s="142"/>
      <c r="N73" s="140"/>
      <c r="O73" s="141"/>
      <c r="P73" s="143">
        <f>SUM(P50:P66)+SUM(P69:P72)</f>
        <v>0</v>
      </c>
      <c r="Q73" s="142"/>
      <c r="R73" s="140"/>
      <c r="S73" s="141"/>
      <c r="T73" s="143">
        <f>SUM(T50:T66)+SUM(T69:T72)</f>
        <v>0</v>
      </c>
      <c r="U73" s="142"/>
      <c r="V73" s="140"/>
      <c r="W73" s="141"/>
      <c r="X73" s="143">
        <f>SUM(X50:X66)+SUM(X69:X72)</f>
        <v>0</v>
      </c>
      <c r="Y73" s="142"/>
      <c r="Z73" s="140"/>
      <c r="AA73" s="141"/>
      <c r="AB73" s="143">
        <f>SUM(AB50:AB66)+SUM(AB69:AB72)</f>
        <v>0</v>
      </c>
      <c r="AC73" s="148">
        <f>SUM(L73:AB73)</f>
        <v>0</v>
      </c>
      <c r="AD73" s="155">
        <f>SUM(AC52:AC66)+AC69+AC70+AC71+AC72</f>
        <v>0</v>
      </c>
    </row>
    <row r="74" spans="1:30" ht="12.75" customHeight="1">
      <c r="A74" s="343"/>
      <c r="B74" s="90"/>
      <c r="C74" s="66"/>
      <c r="D74" s="66"/>
      <c r="E74" s="66"/>
      <c r="F74" s="66"/>
      <c r="G74" s="66"/>
      <c r="H74" s="27"/>
      <c r="I74" s="15"/>
      <c r="J74" s="15"/>
      <c r="K74" s="15"/>
      <c r="L74" s="133"/>
      <c r="M74" s="147"/>
      <c r="N74" s="147"/>
      <c r="O74" s="147"/>
      <c r="P74" s="133"/>
      <c r="Q74" s="147"/>
      <c r="R74" s="147"/>
      <c r="S74" s="147"/>
      <c r="T74" s="133"/>
      <c r="U74" s="147"/>
      <c r="V74" s="147"/>
      <c r="W74" s="147"/>
      <c r="X74" s="133"/>
      <c r="Y74" s="147"/>
      <c r="Z74" s="147"/>
      <c r="AA74" s="147"/>
      <c r="AB74" s="133"/>
      <c r="AC74" s="149"/>
      <c r="AD74" s="155"/>
    </row>
    <row r="75" spans="1:30" ht="12.75" customHeight="1">
      <c r="A75" s="343"/>
      <c r="B75" s="90"/>
      <c r="C75" s="323" t="s">
        <v>12</v>
      </c>
      <c r="D75" s="324"/>
      <c r="E75" s="324"/>
      <c r="F75" s="324"/>
      <c r="G75" s="324"/>
      <c r="H75" s="324"/>
      <c r="I75" s="286"/>
      <c r="J75" s="286"/>
      <c r="K75" s="287"/>
      <c r="L75" s="188">
        <f>L28+L32+L40+L49+L73</f>
        <v>0</v>
      </c>
      <c r="M75" s="285"/>
      <c r="N75" s="286"/>
      <c r="O75" s="287"/>
      <c r="P75" s="188">
        <f>P28+P32+P40+P49+P73</f>
        <v>0</v>
      </c>
      <c r="Q75" s="285"/>
      <c r="R75" s="286"/>
      <c r="S75" s="287"/>
      <c r="T75" s="188">
        <f>T28+T32+T40+T49+T73</f>
        <v>0</v>
      </c>
      <c r="U75" s="285"/>
      <c r="V75" s="286"/>
      <c r="W75" s="287"/>
      <c r="X75" s="188">
        <f>X28+X32+X40+X49+X73</f>
        <v>0</v>
      </c>
      <c r="Y75" s="285"/>
      <c r="Z75" s="286"/>
      <c r="AA75" s="287"/>
      <c r="AB75" s="188">
        <f>AB28+AB32+AB40+AB49+AB73</f>
        <v>0</v>
      </c>
      <c r="AC75" s="189">
        <f>SUM(L75:AB75)</f>
        <v>0</v>
      </c>
      <c r="AD75" s="155">
        <f>AC28+AC32+AC40+AC49+AC73</f>
        <v>0</v>
      </c>
    </row>
    <row r="76" spans="1:30" s="263" customFormat="1" ht="12.75" customHeight="1">
      <c r="A76" s="343"/>
      <c r="B76" s="259"/>
      <c r="C76" s="354" t="s">
        <v>101</v>
      </c>
      <c r="D76" s="354"/>
      <c r="E76" s="354"/>
      <c r="F76" s="354"/>
      <c r="G76" s="354"/>
      <c r="H76" s="354"/>
      <c r="I76" s="283"/>
      <c r="J76" s="283"/>
      <c r="K76" s="284"/>
      <c r="L76" s="260">
        <f>SUM(L75)</f>
        <v>0</v>
      </c>
      <c r="M76" s="282"/>
      <c r="N76" s="283"/>
      <c r="O76" s="284"/>
      <c r="P76" s="260">
        <f>SUM(P75)</f>
        <v>0</v>
      </c>
      <c r="Q76" s="282"/>
      <c r="R76" s="283"/>
      <c r="S76" s="284"/>
      <c r="T76" s="260">
        <f>SUM(T75)</f>
        <v>0</v>
      </c>
      <c r="U76" s="282"/>
      <c r="V76" s="283"/>
      <c r="W76" s="284"/>
      <c r="X76" s="260">
        <f>SUM(X75)</f>
        <v>0</v>
      </c>
      <c r="Y76" s="282"/>
      <c r="Z76" s="283"/>
      <c r="AA76" s="284"/>
      <c r="AB76" s="260">
        <f>SUM(AB75)</f>
        <v>0</v>
      </c>
      <c r="AC76" s="261">
        <f>SUM(L76:AB76)</f>
        <v>0</v>
      </c>
      <c r="AD76" s="262"/>
    </row>
    <row r="77" spans="1:30" ht="12.75" customHeight="1" hidden="1">
      <c r="A77" s="343"/>
      <c r="B77" s="90"/>
      <c r="C77" s="30"/>
      <c r="D77" s="30"/>
      <c r="E77" s="30"/>
      <c r="F77" s="350"/>
      <c r="G77" s="350"/>
      <c r="H77" s="110"/>
      <c r="I77" s="15"/>
      <c r="J77" s="15"/>
      <c r="K77" s="77"/>
      <c r="L77" s="37"/>
      <c r="M77" s="28"/>
      <c r="N77" s="15"/>
      <c r="O77" s="15"/>
      <c r="P77" s="44"/>
      <c r="Q77" s="28"/>
      <c r="R77" s="15"/>
      <c r="S77" s="15"/>
      <c r="T77" s="37"/>
      <c r="U77" s="28"/>
      <c r="V77" s="15"/>
      <c r="W77" s="15"/>
      <c r="X77" s="44"/>
      <c r="Y77" s="28"/>
      <c r="Z77" s="15"/>
      <c r="AA77" s="15"/>
      <c r="AB77" s="37"/>
      <c r="AC77" s="54"/>
      <c r="AD77" s="155"/>
    </row>
    <row r="78" spans="1:30" ht="11.25" customHeight="1" hidden="1">
      <c r="A78" s="343"/>
      <c r="B78" s="90"/>
      <c r="C78" s="16"/>
      <c r="D78" s="30"/>
      <c r="E78" s="30"/>
      <c r="F78" s="349"/>
      <c r="G78" s="349"/>
      <c r="H78" s="16"/>
      <c r="I78" s="15"/>
      <c r="J78" s="15"/>
      <c r="K78" s="77"/>
      <c r="L78" s="37"/>
      <c r="M78" s="28"/>
      <c r="N78" s="15"/>
      <c r="O78" s="15"/>
      <c r="P78" s="44"/>
      <c r="Q78" s="28"/>
      <c r="R78" s="15"/>
      <c r="S78" s="15"/>
      <c r="T78" s="37"/>
      <c r="U78" s="28"/>
      <c r="V78" s="15"/>
      <c r="W78" s="15"/>
      <c r="X78" s="44"/>
      <c r="Y78" s="28"/>
      <c r="Z78" s="15"/>
      <c r="AA78" s="15"/>
      <c r="AB78" s="37"/>
      <c r="AC78" s="54"/>
      <c r="AD78" s="155"/>
    </row>
    <row r="79" spans="1:30" ht="11.25" customHeight="1">
      <c r="A79" s="343"/>
      <c r="B79" s="90"/>
      <c r="C79" s="31" t="s">
        <v>13</v>
      </c>
      <c r="D79" s="30"/>
      <c r="E79" s="30"/>
      <c r="F79" s="321"/>
      <c r="G79" s="321"/>
      <c r="H79" s="16"/>
      <c r="I79" s="15"/>
      <c r="J79" s="15"/>
      <c r="K79" s="77"/>
      <c r="L79" s="37">
        <f>-L32</f>
        <v>0</v>
      </c>
      <c r="M79" s="13"/>
      <c r="N79" s="14"/>
      <c r="O79" s="73"/>
      <c r="P79" s="44">
        <f>-P32</f>
        <v>0</v>
      </c>
      <c r="Q79" s="13"/>
      <c r="R79" s="14"/>
      <c r="S79" s="73"/>
      <c r="T79" s="37">
        <f>-T32</f>
        <v>0</v>
      </c>
      <c r="U79" s="13"/>
      <c r="V79" s="14"/>
      <c r="W79" s="73"/>
      <c r="X79" s="44">
        <f>-X32</f>
        <v>0</v>
      </c>
      <c r="Y79" s="13"/>
      <c r="Z79" s="14"/>
      <c r="AA79" s="73"/>
      <c r="AB79" s="37">
        <f>-AB32</f>
        <v>0</v>
      </c>
      <c r="AC79" s="161"/>
      <c r="AD79" s="155"/>
    </row>
    <row r="80" spans="1:30" ht="11.25">
      <c r="A80" s="343"/>
      <c r="B80" s="90"/>
      <c r="C80" s="31" t="s">
        <v>63</v>
      </c>
      <c r="D80" s="4"/>
      <c r="E80" s="4"/>
      <c r="F80" s="321"/>
      <c r="G80" s="321"/>
      <c r="H80" s="4"/>
      <c r="I80" s="5"/>
      <c r="J80" s="5"/>
      <c r="K80" s="74"/>
      <c r="L80" s="37">
        <f>-L49</f>
        <v>0</v>
      </c>
      <c r="M80" s="13"/>
      <c r="N80" s="14"/>
      <c r="O80" s="73"/>
      <c r="P80" s="44">
        <f>-P49</f>
        <v>0</v>
      </c>
      <c r="Q80" s="13"/>
      <c r="R80" s="14"/>
      <c r="S80" s="73"/>
      <c r="T80" s="37">
        <f>-T49</f>
        <v>0</v>
      </c>
      <c r="U80" s="13"/>
      <c r="V80" s="14"/>
      <c r="W80" s="73"/>
      <c r="X80" s="44">
        <f>-X49</f>
        <v>0</v>
      </c>
      <c r="Y80" s="13"/>
      <c r="Z80" s="14"/>
      <c r="AA80" s="73"/>
      <c r="AB80" s="37">
        <f>-AB49</f>
        <v>0</v>
      </c>
      <c r="AC80" s="161"/>
      <c r="AD80" s="155"/>
    </row>
    <row r="81" spans="1:30" ht="11.25">
      <c r="A81" s="343"/>
      <c r="B81" s="90"/>
      <c r="C81" s="31" t="s">
        <v>14</v>
      </c>
      <c r="D81" s="4"/>
      <c r="E81" s="4"/>
      <c r="F81" s="321"/>
      <c r="G81" s="321"/>
      <c r="H81" s="4"/>
      <c r="I81" s="5"/>
      <c r="J81" s="5"/>
      <c r="K81" s="74"/>
      <c r="L81" s="37">
        <f>-L69</f>
        <v>0</v>
      </c>
      <c r="M81" s="13"/>
      <c r="N81" s="14"/>
      <c r="O81" s="73"/>
      <c r="P81" s="44">
        <f>-P69</f>
        <v>0</v>
      </c>
      <c r="Q81" s="13"/>
      <c r="R81" s="14"/>
      <c r="S81" s="73"/>
      <c r="T81" s="37">
        <f>-T69</f>
        <v>0</v>
      </c>
      <c r="U81" s="13"/>
      <c r="V81" s="14"/>
      <c r="W81" s="73"/>
      <c r="X81" s="44">
        <f>-X69</f>
        <v>0</v>
      </c>
      <c r="Y81" s="13"/>
      <c r="Z81" s="14"/>
      <c r="AA81" s="73"/>
      <c r="AB81" s="37">
        <f>-AB69</f>
        <v>0</v>
      </c>
      <c r="AC81" s="161"/>
      <c r="AD81" s="155"/>
    </row>
    <row r="82" spans="1:30" ht="11.25">
      <c r="A82" s="343"/>
      <c r="B82" s="90"/>
      <c r="C82" s="32" t="s">
        <v>73</v>
      </c>
      <c r="D82" s="6"/>
      <c r="E82" s="6"/>
      <c r="F82" s="322"/>
      <c r="G82" s="322"/>
      <c r="H82" s="6"/>
      <c r="I82" s="7"/>
      <c r="J82" s="7"/>
      <c r="K82" s="78"/>
      <c r="L82" s="38">
        <f>-L66+L67</f>
        <v>0</v>
      </c>
      <c r="M82" s="145"/>
      <c r="N82" s="131"/>
      <c r="O82" s="146"/>
      <c r="P82" s="45">
        <f>-P66+P67</f>
        <v>0</v>
      </c>
      <c r="Q82" s="145"/>
      <c r="R82" s="131"/>
      <c r="S82" s="146"/>
      <c r="T82" s="38">
        <f>-T66+T67</f>
        <v>0</v>
      </c>
      <c r="U82" s="145"/>
      <c r="V82" s="131"/>
      <c r="W82" s="146"/>
      <c r="X82" s="45">
        <f>-X66+X67</f>
        <v>0</v>
      </c>
      <c r="Y82" s="145"/>
      <c r="Z82" s="131"/>
      <c r="AA82" s="146"/>
      <c r="AB82" s="38">
        <f>-AB66+AB67</f>
        <v>0</v>
      </c>
      <c r="AC82" s="160"/>
      <c r="AD82" s="155"/>
    </row>
    <row r="83" spans="1:30" s="33" customFormat="1" ht="11.25">
      <c r="A83" s="343"/>
      <c r="B83" s="90"/>
      <c r="C83" s="111" t="s">
        <v>104</v>
      </c>
      <c r="D83" s="108"/>
      <c r="E83" s="108"/>
      <c r="F83" s="108"/>
      <c r="G83" s="108"/>
      <c r="H83" s="109"/>
      <c r="I83" s="49"/>
      <c r="J83" s="49"/>
      <c r="K83" s="79"/>
      <c r="L83" s="43">
        <f>L75+L79+L80+L81+L82</f>
        <v>0</v>
      </c>
      <c r="M83" s="48"/>
      <c r="N83" s="49"/>
      <c r="O83" s="49"/>
      <c r="P83" s="43">
        <f>P75+P79+P80+P81+P82</f>
        <v>0</v>
      </c>
      <c r="Q83" s="48"/>
      <c r="R83" s="49"/>
      <c r="S83" s="49"/>
      <c r="T83" s="43">
        <f>T75+T79+T80+T81+T82</f>
        <v>0</v>
      </c>
      <c r="U83" s="48"/>
      <c r="V83" s="49"/>
      <c r="W83" s="49"/>
      <c r="X83" s="43">
        <f>X75+X79+X80+X81+X82</f>
        <v>0</v>
      </c>
      <c r="Y83" s="48"/>
      <c r="Z83" s="49"/>
      <c r="AA83" s="49"/>
      <c r="AB83" s="43">
        <f>AB75+AB79+AB80+AB81+AB82</f>
        <v>0</v>
      </c>
      <c r="AC83" s="55">
        <f>SUM(L83+P83+T83+X83+AB83)</f>
        <v>0</v>
      </c>
      <c r="AD83" s="157">
        <f>AC75-AC32-AC49-AC66+AC67-AC69</f>
        <v>0</v>
      </c>
    </row>
    <row r="84" spans="1:30" ht="12.75" customHeight="1">
      <c r="A84" s="343"/>
      <c r="B84" s="90" t="s">
        <v>61</v>
      </c>
      <c r="C84" s="112" t="s">
        <v>77</v>
      </c>
      <c r="D84" s="47"/>
      <c r="E84" s="320">
        <v>0.535</v>
      </c>
      <c r="F84" s="320"/>
      <c r="G84" s="320"/>
      <c r="H84" s="320"/>
      <c r="I84" s="49"/>
      <c r="J84" s="49"/>
      <c r="K84" s="79"/>
      <c r="L84" s="43">
        <f>ROUND(L83*E84,0)</f>
        <v>0</v>
      </c>
      <c r="M84" s="48"/>
      <c r="N84" s="49"/>
      <c r="O84" s="49"/>
      <c r="P84" s="43">
        <f>ROUND(P83*E84,0)</f>
        <v>0</v>
      </c>
      <c r="Q84" s="48"/>
      <c r="R84" s="49"/>
      <c r="S84" s="49"/>
      <c r="T84" s="43">
        <f>ROUND(T83*E84,0)</f>
        <v>0</v>
      </c>
      <c r="U84" s="48"/>
      <c r="V84" s="49"/>
      <c r="W84" s="49"/>
      <c r="X84" s="43">
        <f>ROUND(X83*E84,0)</f>
        <v>0</v>
      </c>
      <c r="Y84" s="48"/>
      <c r="Z84" s="49"/>
      <c r="AA84" s="49"/>
      <c r="AB84" s="43">
        <f>ROUND(AB83*E84,0)</f>
        <v>0</v>
      </c>
      <c r="AC84" s="55">
        <f>SUM(L84+P84+T84+X84+AB84)</f>
        <v>0</v>
      </c>
      <c r="AD84" s="155">
        <f>AC83*E84</f>
        <v>0</v>
      </c>
    </row>
    <row r="85" spans="1:30" ht="15" customHeight="1" thickBot="1">
      <c r="A85" s="344"/>
      <c r="B85" s="150" t="s">
        <v>62</v>
      </c>
      <c r="C85" s="316" t="s">
        <v>15</v>
      </c>
      <c r="D85" s="316"/>
      <c r="E85" s="190"/>
      <c r="F85" s="190"/>
      <c r="G85" s="190"/>
      <c r="H85" s="190"/>
      <c r="I85" s="271"/>
      <c r="J85" s="271"/>
      <c r="K85" s="272"/>
      <c r="L85" s="191">
        <f>L75+L84</f>
        <v>0</v>
      </c>
      <c r="M85" s="270"/>
      <c r="N85" s="271"/>
      <c r="O85" s="272"/>
      <c r="P85" s="191">
        <f>P75+P84</f>
        <v>0</v>
      </c>
      <c r="Q85" s="270"/>
      <c r="R85" s="271"/>
      <c r="S85" s="272"/>
      <c r="T85" s="191">
        <f>T75+T84</f>
        <v>0</v>
      </c>
      <c r="U85" s="270"/>
      <c r="V85" s="271"/>
      <c r="W85" s="272"/>
      <c r="X85" s="191">
        <f>X75+X84</f>
        <v>0</v>
      </c>
      <c r="Y85" s="270"/>
      <c r="Z85" s="271"/>
      <c r="AA85" s="272"/>
      <c r="AB85" s="191">
        <f>AB75+AB84</f>
        <v>0</v>
      </c>
      <c r="AC85" s="192">
        <f>SUM(L85+P85+T85+X85+AB85)</f>
        <v>0</v>
      </c>
      <c r="AD85" s="155">
        <f>AC75+AC84</f>
        <v>0</v>
      </c>
    </row>
    <row r="86" spans="3:4" ht="12.75" customHeight="1">
      <c r="C86" s="263" t="s">
        <v>102</v>
      </c>
      <c r="D86" s="264"/>
    </row>
    <row r="87" ht="12.75" customHeight="1"/>
    <row r="88" spans="3:8" ht="12.75" customHeight="1">
      <c r="C88"/>
      <c r="D88"/>
      <c r="E88"/>
      <c r="F88"/>
      <c r="G88"/>
      <c r="H88"/>
    </row>
    <row r="89" spans="3:8" ht="12.75" customHeight="1">
      <c r="C89"/>
      <c r="D89"/>
      <c r="E89"/>
      <c r="F89"/>
      <c r="G89"/>
      <c r="H89"/>
    </row>
    <row r="90" spans="3:33" ht="12.75" customHeight="1">
      <c r="C90"/>
      <c r="D90"/>
      <c r="E90"/>
      <c r="F90"/>
      <c r="G90"/>
      <c r="H90"/>
      <c r="AG90" s="159"/>
    </row>
    <row r="91" spans="3:8" ht="12">
      <c r="C91"/>
      <c r="D91"/>
      <c r="E91"/>
      <c r="F91"/>
      <c r="G91"/>
      <c r="H91"/>
    </row>
    <row r="92" spans="3:8" ht="12.75" customHeight="1">
      <c r="C92"/>
      <c r="D92"/>
      <c r="E92"/>
      <c r="F92"/>
      <c r="G92"/>
      <c r="H92"/>
    </row>
    <row r="93" spans="3:8" ht="12.75" customHeight="1">
      <c r="C93"/>
      <c r="D93"/>
      <c r="E93"/>
      <c r="F93"/>
      <c r="G93"/>
      <c r="H93"/>
    </row>
    <row r="94" spans="3:8" ht="12.75" customHeight="1">
      <c r="C94"/>
      <c r="D94"/>
      <c r="E94"/>
      <c r="F94"/>
      <c r="G94"/>
      <c r="H94"/>
    </row>
    <row r="95" spans="3:8" ht="12.75" customHeight="1">
      <c r="C95"/>
      <c r="D95"/>
      <c r="E95"/>
      <c r="F95"/>
      <c r="G95"/>
      <c r="H95"/>
    </row>
    <row r="96" spans="3:8" ht="12.75" customHeight="1">
      <c r="C96"/>
      <c r="D96"/>
      <c r="E96"/>
      <c r="F96"/>
      <c r="G96"/>
      <c r="H96"/>
    </row>
    <row r="97" spans="3:8" ht="12.75" customHeight="1">
      <c r="C97"/>
      <c r="D97"/>
      <c r="E97"/>
      <c r="F97"/>
      <c r="G97"/>
      <c r="H97"/>
    </row>
    <row r="98" spans="3:8" ht="12.75" customHeight="1">
      <c r="C98"/>
      <c r="D98"/>
      <c r="E98"/>
      <c r="F98"/>
      <c r="G98"/>
      <c r="H98"/>
    </row>
    <row r="99" spans="3:8" ht="12.75" customHeight="1">
      <c r="C99"/>
      <c r="D99"/>
      <c r="E99"/>
      <c r="F99"/>
      <c r="G99"/>
      <c r="H99"/>
    </row>
    <row r="100" spans="3:8" ht="12.75" customHeight="1">
      <c r="C100"/>
      <c r="D100"/>
      <c r="E100"/>
      <c r="F100"/>
      <c r="G100"/>
      <c r="H100"/>
    </row>
    <row r="101" ht="12.75" customHeight="1"/>
    <row r="102" ht="12.75" customHeight="1"/>
    <row r="103" ht="12.75" customHeight="1"/>
  </sheetData>
  <sheetProtection/>
  <mergeCells count="87">
    <mergeCell ref="K6:K7"/>
    <mergeCell ref="D2:P2"/>
    <mergeCell ref="C76:H76"/>
    <mergeCell ref="I76:K76"/>
    <mergeCell ref="M76:O76"/>
    <mergeCell ref="Q76:S76"/>
    <mergeCell ref="R6:R7"/>
    <mergeCell ref="C5:G5"/>
    <mergeCell ref="F48:G48"/>
    <mergeCell ref="C6:C7"/>
    <mergeCell ref="B17:B27"/>
    <mergeCell ref="A29:A85"/>
    <mergeCell ref="F24:G24"/>
    <mergeCell ref="F27:G27"/>
    <mergeCell ref="F25:G25"/>
    <mergeCell ref="F44:G44"/>
    <mergeCell ref="F78:G78"/>
    <mergeCell ref="F77:G77"/>
    <mergeCell ref="C73:K73"/>
    <mergeCell ref="C49:K49"/>
    <mergeCell ref="F51:G51"/>
    <mergeCell ref="F26:G26"/>
    <mergeCell ref="J6:J7"/>
    <mergeCell ref="C32:G32"/>
    <mergeCell ref="I6:I7"/>
    <mergeCell ref="C28:H28"/>
    <mergeCell ref="F50:G50"/>
    <mergeCell ref="Q1:S1"/>
    <mergeCell ref="F6:G7"/>
    <mergeCell ref="F29:G29"/>
    <mergeCell ref="F42:G42"/>
    <mergeCell ref="Q2:S2"/>
    <mergeCell ref="I5:L5"/>
    <mergeCell ref="C40:K40"/>
    <mergeCell ref="P6:P7"/>
    <mergeCell ref="L6:L7"/>
    <mergeCell ref="Q6:Q7"/>
    <mergeCell ref="A6:A28"/>
    <mergeCell ref="E84:H84"/>
    <mergeCell ref="F47:G47"/>
    <mergeCell ref="F81:G81"/>
    <mergeCell ref="F82:G82"/>
    <mergeCell ref="F80:G80"/>
    <mergeCell ref="F79:G79"/>
    <mergeCell ref="C75:H75"/>
    <mergeCell ref="F43:G43"/>
    <mergeCell ref="F45:G45"/>
    <mergeCell ref="Q5:T5"/>
    <mergeCell ref="Q85:S85"/>
    <mergeCell ref="F46:G46"/>
    <mergeCell ref="D33:K33"/>
    <mergeCell ref="F41:G41"/>
    <mergeCell ref="I75:K75"/>
    <mergeCell ref="C85:D85"/>
    <mergeCell ref="I85:K85"/>
    <mergeCell ref="M85:O85"/>
    <mergeCell ref="M75:O75"/>
    <mergeCell ref="Y5:AB5"/>
    <mergeCell ref="U6:U7"/>
    <mergeCell ref="AC5:AC7"/>
    <mergeCell ref="M5:P5"/>
    <mergeCell ref="V6:V7"/>
    <mergeCell ref="W6:W7"/>
    <mergeCell ref="X6:X7"/>
    <mergeCell ref="O6:O7"/>
    <mergeCell ref="T6:T7"/>
    <mergeCell ref="AB6:AB7"/>
    <mergeCell ref="U75:W75"/>
    <mergeCell ref="Y75:AA75"/>
    <mergeCell ref="D6:D7"/>
    <mergeCell ref="E6:E7"/>
    <mergeCell ref="J41:J42"/>
    <mergeCell ref="Q75:S75"/>
    <mergeCell ref="S6:S7"/>
    <mergeCell ref="M6:M7"/>
    <mergeCell ref="N6:N7"/>
    <mergeCell ref="H6:H7"/>
    <mergeCell ref="X2:Y2"/>
    <mergeCell ref="U85:W85"/>
    <mergeCell ref="Y85:AA85"/>
    <mergeCell ref="Y6:Y7"/>
    <mergeCell ref="Z6:Z7"/>
    <mergeCell ref="AA6:AA7"/>
    <mergeCell ref="U5:X5"/>
    <mergeCell ref="Y76:AA76"/>
    <mergeCell ref="T2:V2"/>
    <mergeCell ref="U76:W76"/>
  </mergeCells>
  <printOptions horizontalCentered="1" verticalCentered="1"/>
  <pageMargins left="0.25" right="0.25" top="0.25" bottom="0.35" header="0.25" footer="0.25"/>
  <pageSetup fitToHeight="1" fitToWidth="1" horizontalDpi="600" verticalDpi="600" orientation="landscape" scale="48" r:id="rId1"/>
  <headerFooter alignWithMargins="0">
    <oddFooter>&amp;L&amp;"Arial,Italic"&amp;8&amp;D  &amp;T&amp;C&amp;"Arial,Italic"&amp;8Proposals: &amp;A&amp;R&amp;"Arial,Italic"&amp;8&amp;F</oddFooter>
  </headerFooter>
  <ignoredErrors>
    <ignoredError sqref="L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6"/>
  <sheetViews>
    <sheetView zoomScale="90" zoomScaleNormal="90" zoomScalePageLayoutView="0" workbookViewId="0" topLeftCell="A1">
      <selection activeCell="Z5" sqref="Z5:AC5"/>
    </sheetView>
  </sheetViews>
  <sheetFormatPr defaultColWidth="9.140625" defaultRowHeight="12.75"/>
  <cols>
    <col min="1" max="1" width="3.57421875" style="0" customWidth="1"/>
    <col min="2" max="2" width="15.57421875" style="0" customWidth="1"/>
    <col min="3" max="3" width="19.140625" style="0" customWidth="1"/>
    <col min="4" max="4" width="16.140625" style="0" customWidth="1"/>
    <col min="5" max="5" width="9.8515625" style="241" bestFit="1" customWidth="1"/>
    <col min="6" max="6" width="9.140625" style="241" customWidth="1"/>
    <col min="7" max="8" width="9.140625" style="241" hidden="1" customWidth="1"/>
    <col min="9" max="9" width="7.421875" style="241" customWidth="1"/>
    <col min="10" max="10" width="10.421875" style="0" bestFit="1" customWidth="1"/>
    <col min="11" max="12" width="0" style="0" hidden="1" customWidth="1"/>
    <col min="14" max="14" width="9.140625" style="0" hidden="1" customWidth="1"/>
    <col min="15" max="15" width="13.00390625" style="0" hidden="1" customWidth="1"/>
    <col min="16" max="16" width="9.140625" style="0" hidden="1" customWidth="1"/>
    <col min="18" max="18" width="9.140625" style="0" hidden="1" customWidth="1"/>
    <col min="19" max="19" width="11.140625" style="0" hidden="1" customWidth="1"/>
    <col min="20" max="20" width="9.140625" style="0" hidden="1" customWidth="1"/>
    <col min="21" max="21" width="9.140625" style="0" customWidth="1"/>
    <col min="22" max="22" width="9.140625" style="0" hidden="1" customWidth="1"/>
    <col min="23" max="23" width="11.57421875" style="0" hidden="1" customWidth="1"/>
    <col min="24" max="24" width="9.140625" style="0" hidden="1" customWidth="1"/>
    <col min="25" max="25" width="9.140625" style="0" customWidth="1"/>
    <col min="26" max="28" width="9.140625" style="0" hidden="1" customWidth="1"/>
    <col min="29" max="29" width="9.140625" style="0" customWidth="1"/>
    <col min="30" max="34" width="9.140625" style="0" hidden="1" customWidth="1"/>
  </cols>
  <sheetData>
    <row r="1" ht="18" customHeight="1">
      <c r="B1" s="237" t="s">
        <v>103</v>
      </c>
    </row>
    <row r="2" ht="18" customHeight="1"/>
    <row r="3" ht="18" customHeight="1"/>
    <row r="5" spans="1:34" ht="38.25" customHeight="1">
      <c r="A5" s="366" t="s">
        <v>93</v>
      </c>
      <c r="B5" s="366" t="s">
        <v>78</v>
      </c>
      <c r="C5" s="242" t="s">
        <v>2</v>
      </c>
      <c r="D5" s="242" t="s">
        <v>79</v>
      </c>
      <c r="E5" s="368" t="s">
        <v>80</v>
      </c>
      <c r="F5" s="366" t="s">
        <v>81</v>
      </c>
      <c r="G5" s="243" t="s">
        <v>82</v>
      </c>
      <c r="H5" s="243" t="s">
        <v>83</v>
      </c>
      <c r="I5" s="370" t="s">
        <v>84</v>
      </c>
      <c r="J5" s="358" t="s">
        <v>105</v>
      </c>
      <c r="K5" s="359"/>
      <c r="L5" s="359"/>
      <c r="M5" s="360"/>
      <c r="N5" s="358" t="s">
        <v>106</v>
      </c>
      <c r="O5" s="359"/>
      <c r="P5" s="359"/>
      <c r="Q5" s="360"/>
      <c r="R5" s="358" t="s">
        <v>107</v>
      </c>
      <c r="S5" s="359"/>
      <c r="T5" s="359"/>
      <c r="U5" s="360"/>
      <c r="V5" s="361" t="s">
        <v>108</v>
      </c>
      <c r="W5" s="362"/>
      <c r="X5" s="362"/>
      <c r="Y5" s="363"/>
      <c r="Z5" s="361" t="s">
        <v>109</v>
      </c>
      <c r="AA5" s="362"/>
      <c r="AB5" s="362"/>
      <c r="AC5" s="363"/>
      <c r="AD5" s="361" t="s">
        <v>94</v>
      </c>
      <c r="AE5" s="362"/>
      <c r="AF5" s="362"/>
      <c r="AG5" s="363"/>
      <c r="AH5" s="368" t="s">
        <v>83</v>
      </c>
    </row>
    <row r="6" spans="1:34" ht="64.5">
      <c r="A6" s="367"/>
      <c r="B6" s="367"/>
      <c r="C6" s="244" t="s">
        <v>85</v>
      </c>
      <c r="D6" s="244" t="s">
        <v>86</v>
      </c>
      <c r="E6" s="369"/>
      <c r="F6" s="367"/>
      <c r="G6" s="364" t="s">
        <v>87</v>
      </c>
      <c r="H6" s="365"/>
      <c r="I6" s="371"/>
      <c r="J6" s="245" t="s">
        <v>95</v>
      </c>
      <c r="K6" s="245" t="s">
        <v>89</v>
      </c>
      <c r="L6" s="245" t="s">
        <v>90</v>
      </c>
      <c r="M6" s="245" t="s">
        <v>91</v>
      </c>
      <c r="N6" s="229" t="s">
        <v>88</v>
      </c>
      <c r="O6" s="245" t="s">
        <v>89</v>
      </c>
      <c r="P6" s="245" t="s">
        <v>90</v>
      </c>
      <c r="Q6" s="245" t="s">
        <v>91</v>
      </c>
      <c r="R6" s="229" t="s">
        <v>88</v>
      </c>
      <c r="S6" s="245" t="s">
        <v>89</v>
      </c>
      <c r="T6" s="245" t="s">
        <v>90</v>
      </c>
      <c r="U6" s="245" t="s">
        <v>91</v>
      </c>
      <c r="V6" s="229" t="s">
        <v>88</v>
      </c>
      <c r="W6" s="245" t="s">
        <v>89</v>
      </c>
      <c r="X6" s="245" t="s">
        <v>90</v>
      </c>
      <c r="Y6" s="245" t="s">
        <v>91</v>
      </c>
      <c r="Z6" s="229" t="s">
        <v>88</v>
      </c>
      <c r="AA6" s="245" t="s">
        <v>89</v>
      </c>
      <c r="AB6" s="245" t="s">
        <v>90</v>
      </c>
      <c r="AC6" s="245" t="s">
        <v>91</v>
      </c>
      <c r="AD6" s="229" t="s">
        <v>88</v>
      </c>
      <c r="AE6" s="245" t="s">
        <v>89</v>
      </c>
      <c r="AF6" s="245" t="s">
        <v>90</v>
      </c>
      <c r="AG6" s="245" t="s">
        <v>91</v>
      </c>
      <c r="AH6" s="369"/>
    </row>
  </sheetData>
  <sheetProtection/>
  <mergeCells count="13">
    <mergeCell ref="Z5:AC5"/>
    <mergeCell ref="AD5:AG5"/>
    <mergeCell ref="AH5:AH6"/>
    <mergeCell ref="F5:F6"/>
    <mergeCell ref="I5:I6"/>
    <mergeCell ref="J5:M5"/>
    <mergeCell ref="N5:Q5"/>
    <mergeCell ref="R5:U5"/>
    <mergeCell ref="V5:Y5"/>
    <mergeCell ref="G6:H6"/>
    <mergeCell ref="A5:A6"/>
    <mergeCell ref="B5:B6"/>
    <mergeCell ref="E5:E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smithca</dc:creator>
  <cp:keywords/>
  <dc:description/>
  <cp:lastModifiedBy>Diaz, Dania</cp:lastModifiedBy>
  <cp:lastPrinted>2011-07-19T16:07:46Z</cp:lastPrinted>
  <dcterms:created xsi:type="dcterms:W3CDTF">1999-07-22T13:43:38Z</dcterms:created>
  <dcterms:modified xsi:type="dcterms:W3CDTF">2014-08-08T18:40:11Z</dcterms:modified>
  <cp:category/>
  <cp:version/>
  <cp:contentType/>
  <cp:contentStatus/>
</cp:coreProperties>
</file>